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T:\documents\WEB\www.tmanco.ch_resources\post-excel-pivot\"/>
    </mc:Choice>
  </mc:AlternateContent>
  <bookViews>
    <workbookView xWindow="0" yWindow="0" windowWidth="28800" windowHeight="12795" activeTab="2"/>
  </bookViews>
  <sheets>
    <sheet name="Ventes" sheetId="1" r:id="rId1"/>
    <sheet name="Vendeurs" sheetId="7" r:id="rId2"/>
    <sheet name="Pivot" sheetId="9" r:id="rId3"/>
  </sheets>
  <definedNames>
    <definedName name="_xlnm._FilterDatabase" localSheetId="0" hidden="1">Ventes!$A$1:$E$19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Vendeurs_offset">Vendeurs!$A$1</definedName>
    <definedName name="Vendeurs_vendeur">Vendeurs!$A$2:$A$10</definedName>
  </definedName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F55" i="1" l="1"/>
  <c r="J55" i="1" s="1"/>
  <c r="F54" i="1"/>
  <c r="G54" i="1" s="1"/>
  <c r="F53" i="1"/>
  <c r="J53" i="1" s="1"/>
  <c r="F52" i="1"/>
  <c r="I52" i="1" s="1"/>
  <c r="F51" i="1"/>
  <c r="I51" i="1" s="1"/>
  <c r="F50" i="1"/>
  <c r="I50" i="1" s="1"/>
  <c r="F49" i="1"/>
  <c r="J49" i="1" s="1"/>
  <c r="F48" i="1"/>
  <c r="G48" i="1" s="1"/>
  <c r="F47" i="1"/>
  <c r="J47" i="1" s="1"/>
  <c r="F46" i="1"/>
  <c r="G46" i="1" s="1"/>
  <c r="F45" i="1"/>
  <c r="J45" i="1" s="1"/>
  <c r="F44" i="1"/>
  <c r="I44" i="1" s="1"/>
  <c r="F43" i="1"/>
  <c r="I43" i="1" s="1"/>
  <c r="F42" i="1"/>
  <c r="I42" i="1" s="1"/>
  <c r="F41" i="1"/>
  <c r="H41" i="1" s="1"/>
  <c r="F40" i="1"/>
  <c r="G40" i="1" s="1"/>
  <c r="F39" i="1"/>
  <c r="J39" i="1" s="1"/>
  <c r="F38" i="1"/>
  <c r="G38" i="1" s="1"/>
  <c r="F37" i="1"/>
  <c r="J37" i="1" s="1"/>
  <c r="F36" i="1"/>
  <c r="G36" i="1" s="1"/>
  <c r="F35" i="1"/>
  <c r="J35" i="1" s="1"/>
  <c r="F34" i="1"/>
  <c r="I34" i="1" s="1"/>
  <c r="F33" i="1"/>
  <c r="G33" i="1" s="1"/>
  <c r="F32" i="1"/>
  <c r="I32" i="1" s="1"/>
  <c r="F31" i="1"/>
  <c r="I31" i="1" s="1"/>
  <c r="F30" i="1"/>
  <c r="G30" i="1" s="1"/>
  <c r="F29" i="1"/>
  <c r="I29" i="1" s="1"/>
  <c r="F28" i="1"/>
  <c r="H28" i="1" s="1"/>
  <c r="F27" i="1"/>
  <c r="J27" i="1" s="1"/>
  <c r="F26" i="1"/>
  <c r="G26" i="1" s="1"/>
  <c r="F25" i="1"/>
  <c r="G25" i="1" s="1"/>
  <c r="F24" i="1"/>
  <c r="J24" i="1" s="1"/>
  <c r="F23" i="1"/>
  <c r="I23" i="1" s="1"/>
  <c r="F22" i="1"/>
  <c r="G22" i="1" s="1"/>
  <c r="F21" i="1"/>
  <c r="I21" i="1" s="1"/>
  <c r="F20" i="1"/>
  <c r="H20" i="1" s="1"/>
  <c r="J41" i="1" l="1"/>
  <c r="I22" i="1"/>
  <c r="H22" i="1"/>
  <c r="G50" i="1"/>
  <c r="H54" i="1"/>
  <c r="G51" i="1"/>
  <c r="J22" i="1"/>
  <c r="H33" i="1"/>
  <c r="I46" i="1"/>
  <c r="J51" i="1"/>
  <c r="H30" i="1"/>
  <c r="H52" i="1"/>
  <c r="H25" i="1"/>
  <c r="I30" i="1"/>
  <c r="I25" i="1"/>
  <c r="J30" i="1"/>
  <c r="J43" i="1"/>
  <c r="J52" i="1"/>
  <c r="H51" i="1"/>
  <c r="I54" i="1"/>
  <c r="H50" i="1"/>
  <c r="J50" i="1"/>
  <c r="G49" i="1"/>
  <c r="H49" i="1"/>
  <c r="I49" i="1"/>
  <c r="H46" i="1"/>
  <c r="H44" i="1"/>
  <c r="J44" i="1"/>
  <c r="G41" i="1"/>
  <c r="I41" i="1"/>
  <c r="H43" i="1"/>
  <c r="G42" i="1"/>
  <c r="H42" i="1"/>
  <c r="J42" i="1"/>
  <c r="G43" i="1"/>
  <c r="H38" i="1"/>
  <c r="I38" i="1"/>
  <c r="J38" i="1"/>
  <c r="H40" i="1"/>
  <c r="G45" i="1"/>
  <c r="J46" i="1"/>
  <c r="H48" i="1"/>
  <c r="G53" i="1"/>
  <c r="J54" i="1"/>
  <c r="I40" i="1"/>
  <c r="H45" i="1"/>
  <c r="I48" i="1"/>
  <c r="H53" i="1"/>
  <c r="G39" i="1"/>
  <c r="J40" i="1"/>
  <c r="I45" i="1"/>
  <c r="G47" i="1"/>
  <c r="J48" i="1"/>
  <c r="I53" i="1"/>
  <c r="G55" i="1"/>
  <c r="H39" i="1"/>
  <c r="G44" i="1"/>
  <c r="H47" i="1"/>
  <c r="G52" i="1"/>
  <c r="H55" i="1"/>
  <c r="I39" i="1"/>
  <c r="I47" i="1"/>
  <c r="I55" i="1"/>
  <c r="J33" i="1"/>
  <c r="H34" i="1"/>
  <c r="I36" i="1"/>
  <c r="I33" i="1"/>
  <c r="I37" i="1"/>
  <c r="I28" i="1"/>
  <c r="J28" i="1"/>
  <c r="G31" i="1"/>
  <c r="H31" i="1"/>
  <c r="J31" i="1"/>
  <c r="H26" i="1"/>
  <c r="J25" i="1"/>
  <c r="G23" i="1"/>
  <c r="H23" i="1"/>
  <c r="J23" i="1"/>
  <c r="I20" i="1"/>
  <c r="J20" i="1"/>
  <c r="J32" i="1"/>
  <c r="G20" i="1"/>
  <c r="J21" i="1"/>
  <c r="I26" i="1"/>
  <c r="G28" i="1"/>
  <c r="J29" i="1"/>
  <c r="J26" i="1"/>
  <c r="J34" i="1"/>
  <c r="H36" i="1"/>
  <c r="G35" i="1"/>
  <c r="J36" i="1"/>
  <c r="G32" i="1"/>
  <c r="H35" i="1"/>
  <c r="G27" i="1"/>
  <c r="G24" i="1"/>
  <c r="G21" i="1"/>
  <c r="H32" i="1"/>
  <c r="I35" i="1"/>
  <c r="G37" i="1"/>
  <c r="H27" i="1"/>
  <c r="H24" i="1"/>
  <c r="I27" i="1"/>
  <c r="G29" i="1"/>
  <c r="H21" i="1"/>
  <c r="I24" i="1"/>
  <c r="H29" i="1"/>
  <c r="G34" i="1"/>
  <c r="H37" i="1"/>
  <c r="J1" i="1"/>
  <c r="I1" i="1"/>
  <c r="H1" i="1"/>
  <c r="G1" i="1"/>
  <c r="F19" i="1"/>
  <c r="J19" i="1" s="1"/>
  <c r="F18" i="1"/>
  <c r="J18" i="1" s="1"/>
  <c r="F17" i="1"/>
  <c r="J17" i="1" s="1"/>
  <c r="F16" i="1"/>
  <c r="G16" i="1" s="1"/>
  <c r="F15" i="1"/>
  <c r="J15" i="1" s="1"/>
  <c r="F14" i="1"/>
  <c r="J14" i="1" s="1"/>
  <c r="F13" i="1"/>
  <c r="J13" i="1" s="1"/>
  <c r="F12" i="1"/>
  <c r="J12" i="1" s="1"/>
  <c r="F11" i="1"/>
  <c r="J11" i="1" s="1"/>
  <c r="F10" i="1"/>
  <c r="J10" i="1" s="1"/>
  <c r="F9" i="1"/>
  <c r="J9" i="1" s="1"/>
  <c r="F8" i="1"/>
  <c r="J8" i="1" s="1"/>
  <c r="F7" i="1"/>
  <c r="J7" i="1" s="1"/>
  <c r="F6" i="1"/>
  <c r="J6" i="1" s="1"/>
  <c r="F5" i="1"/>
  <c r="J5" i="1" s="1"/>
  <c r="F4" i="1"/>
  <c r="J4" i="1" s="1"/>
  <c r="F3" i="1"/>
  <c r="J3" i="1" s="1"/>
  <c r="F2" i="1"/>
  <c r="J2" i="1" s="1"/>
  <c r="G2" i="1" l="1"/>
  <c r="G4" i="1"/>
  <c r="G6" i="1"/>
  <c r="G10" i="1"/>
  <c r="G12" i="1"/>
  <c r="G14" i="1"/>
  <c r="G18" i="1"/>
  <c r="H2" i="1"/>
  <c r="H4" i="1"/>
  <c r="H6" i="1"/>
  <c r="H8" i="1"/>
  <c r="H10" i="1"/>
  <c r="H12" i="1"/>
  <c r="H14" i="1"/>
  <c r="H16" i="1"/>
  <c r="H18" i="1"/>
  <c r="I2" i="1"/>
  <c r="I4" i="1"/>
  <c r="I6" i="1"/>
  <c r="I8" i="1"/>
  <c r="I10" i="1"/>
  <c r="I12" i="1"/>
  <c r="I14" i="1"/>
  <c r="I16" i="1"/>
  <c r="I18" i="1"/>
  <c r="G8" i="1"/>
  <c r="J16" i="1"/>
  <c r="G3" i="1"/>
  <c r="G5" i="1"/>
  <c r="G7" i="1"/>
  <c r="G9" i="1"/>
  <c r="G11" i="1"/>
  <c r="G13" i="1"/>
  <c r="G15" i="1"/>
  <c r="G17" i="1"/>
  <c r="G19" i="1"/>
  <c r="H3" i="1"/>
  <c r="H5" i="1"/>
  <c r="H7" i="1"/>
  <c r="H9" i="1"/>
  <c r="H11" i="1"/>
  <c r="H13" i="1"/>
  <c r="H15" i="1"/>
  <c r="H17" i="1"/>
  <c r="H19" i="1"/>
  <c r="I3" i="1"/>
  <c r="I5" i="1"/>
  <c r="I7" i="1"/>
  <c r="I9" i="1"/>
  <c r="I11" i="1"/>
  <c r="I13" i="1"/>
  <c r="I15" i="1"/>
  <c r="I17" i="1"/>
  <c r="I19" i="1"/>
</calcChain>
</file>

<file path=xl/sharedStrings.xml><?xml version="1.0" encoding="utf-8"?>
<sst xmlns="http://schemas.openxmlformats.org/spreadsheetml/2006/main" count="229" uniqueCount="41">
  <si>
    <t>Produit</t>
  </si>
  <si>
    <t>Mois</t>
  </si>
  <si>
    <t>Vendeur</t>
  </si>
  <si>
    <t>CA</t>
  </si>
  <si>
    <t>2008-01</t>
  </si>
  <si>
    <t>2008-02</t>
  </si>
  <si>
    <t>2008-03</t>
  </si>
  <si>
    <t>Anne</t>
  </si>
  <si>
    <t>Bernard</t>
  </si>
  <si>
    <t>Charles</t>
  </si>
  <si>
    <t>Lit</t>
  </si>
  <si>
    <t>Matelas</t>
  </si>
  <si>
    <t>Nb</t>
  </si>
  <si>
    <t>Region</t>
  </si>
  <si>
    <t>Matricule</t>
  </si>
  <si>
    <t>NomComplet</t>
  </si>
  <si>
    <t>Bureau</t>
  </si>
  <si>
    <t>VD</t>
  </si>
  <si>
    <t>Anne Marchand</t>
  </si>
  <si>
    <t>Lausanne</t>
  </si>
  <si>
    <t>VS</t>
  </si>
  <si>
    <t>Charles Pache</t>
  </si>
  <si>
    <t>Sierre</t>
  </si>
  <si>
    <t>FR</t>
  </si>
  <si>
    <t>Bernard Lambelet</t>
  </si>
  <si>
    <t>Bulle</t>
  </si>
  <si>
    <t>Vendeur_row</t>
  </si>
  <si>
    <t>Row Labels</t>
  </si>
  <si>
    <t>Grand Total</t>
  </si>
  <si>
    <t>Sum of CA</t>
  </si>
  <si>
    <t>Column Labels</t>
  </si>
  <si>
    <t>André</t>
  </si>
  <si>
    <t>Christian</t>
  </si>
  <si>
    <t>Bertrand</t>
  </si>
  <si>
    <t>Antoine</t>
  </si>
  <si>
    <t>Coralie</t>
  </si>
  <si>
    <t>Brigitte</t>
  </si>
  <si>
    <t>Moudon</t>
  </si>
  <si>
    <t>Sion</t>
  </si>
  <si>
    <t>Fribourg</t>
  </si>
  <si>
    <t>Martigny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</si>
</sst>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0" borderId="1" xfId="0" applyFont="1" applyBorder="1"/>
    <xf numFmtId="0" fontId="1" fillId="0" borderId="1" xfId="0" quotePrefix="1" applyFont="1" applyBorder="1"/>
    <xf numFmtId="3" fontId="1" fillId="0" borderId="1" xfId="0" quotePrefix="1" applyNumberFormat="1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1" fillId="0" borderId="0" xfId="0" applyNumberFormat="1" applyFont="1"/>
    <xf numFmtId="3" fontId="0" fillId="0" borderId="0" xfId="0" applyNumberFormat="1"/>
    <xf numFmtId="0" fontId="0" fillId="4" borderId="0" xfId="0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DDDDDD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[Tmanco_ExcelPivot_FR_done.xlsx]Pivot!PivotTable4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Pivot!$D$4:$D$5</c:f>
              <c:strCache>
                <c:ptCount val="1"/>
                <c:pt idx="0">
                  <c:v>Lit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Pivot!$C$6:$C$18</c:f>
              <c:multiLvlStrCache>
                <c:ptCount val="9"/>
                <c:lvl>
                  <c:pt idx="0">
                    <c:v>Bernard</c:v>
                  </c:pt>
                  <c:pt idx="1">
                    <c:v>Bertrand</c:v>
                  </c:pt>
                  <c:pt idx="2">
                    <c:v>Brigitte</c:v>
                  </c:pt>
                  <c:pt idx="3">
                    <c:v>André</c:v>
                  </c:pt>
                  <c:pt idx="4">
                    <c:v>Anne</c:v>
                  </c:pt>
                  <c:pt idx="5">
                    <c:v>Antoine</c:v>
                  </c:pt>
                  <c:pt idx="6">
                    <c:v>Charles</c:v>
                  </c:pt>
                  <c:pt idx="7">
                    <c:v>Christian</c:v>
                  </c:pt>
                  <c:pt idx="8">
                    <c:v>Coralie</c:v>
                  </c:pt>
                </c:lvl>
                <c:lvl>
                  <c:pt idx="0">
                    <c:v>FR</c:v>
                  </c:pt>
                  <c:pt idx="3">
                    <c:v>VD</c:v>
                  </c:pt>
                  <c:pt idx="6">
                    <c:v>VS</c:v>
                  </c:pt>
                </c:lvl>
              </c:multiLvlStrCache>
            </c:multiLvlStrRef>
          </c:cat>
          <c:val>
            <c:numRef>
              <c:f>Pivot!$D$6:$D$18</c:f>
              <c:numCache>
                <c:formatCode>#'##0</c:formatCode>
                <c:ptCount val="9"/>
                <c:pt idx="0">
                  <c:v>43200</c:v>
                </c:pt>
                <c:pt idx="1">
                  <c:v>22930</c:v>
                </c:pt>
                <c:pt idx="2">
                  <c:v>69990</c:v>
                </c:pt>
                <c:pt idx="3">
                  <c:v>86920</c:v>
                </c:pt>
                <c:pt idx="4">
                  <c:v>40580</c:v>
                </c:pt>
                <c:pt idx="5">
                  <c:v>42060</c:v>
                </c:pt>
                <c:pt idx="6">
                  <c:v>102740</c:v>
                </c:pt>
                <c:pt idx="7">
                  <c:v>50680</c:v>
                </c:pt>
                <c:pt idx="8">
                  <c:v>61250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C-4662-BA82-40B375C89C80}"/>
            </c:ext>
          </c:extLst>
        </c:ser>
        <c:ser>
          <c:idx val="1"/>
          <c:order val="1"/>
          <c:tx>
            <c:strRef>
              <c:f>Pivot!$E$4:$E$5</c:f>
              <c:strCache>
                <c:ptCount val="1"/>
                <c:pt idx="0">
                  <c:v>Matelas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Pivot!$C$6:$C$18</c:f>
              <c:multiLvlStrCache>
                <c:ptCount val="9"/>
                <c:lvl>
                  <c:pt idx="0">
                    <c:v>Bernard</c:v>
                  </c:pt>
                  <c:pt idx="1">
                    <c:v>Bertrand</c:v>
                  </c:pt>
                  <c:pt idx="2">
                    <c:v>Brigitte</c:v>
                  </c:pt>
                  <c:pt idx="3">
                    <c:v>André</c:v>
                  </c:pt>
                  <c:pt idx="4">
                    <c:v>Anne</c:v>
                  </c:pt>
                  <c:pt idx="5">
                    <c:v>Antoine</c:v>
                  </c:pt>
                  <c:pt idx="6">
                    <c:v>Charles</c:v>
                  </c:pt>
                  <c:pt idx="7">
                    <c:v>Christian</c:v>
                  </c:pt>
                  <c:pt idx="8">
                    <c:v>Coralie</c:v>
                  </c:pt>
                </c:lvl>
                <c:lvl>
                  <c:pt idx="0">
                    <c:v>FR</c:v>
                  </c:pt>
                  <c:pt idx="3">
                    <c:v>VD</c:v>
                  </c:pt>
                  <c:pt idx="6">
                    <c:v>VS</c:v>
                  </c:pt>
                </c:lvl>
              </c:multiLvlStrCache>
            </c:multiLvlStrRef>
          </c:cat>
          <c:val>
            <c:numRef>
              <c:f>Pivot!$E$6:$E$18</c:f>
              <c:numCache>
                <c:formatCode>#'##0</c:formatCode>
                <c:ptCount val="9"/>
                <c:pt idx="0">
                  <c:v>20900</c:v>
                </c:pt>
                <c:pt idx="1">
                  <c:v>35730</c:v>
                </c:pt>
                <c:pt idx="2">
                  <c:v>57530</c:v>
                </c:pt>
                <c:pt idx="3">
                  <c:v>57240</c:v>
                </c:pt>
                <c:pt idx="4">
                  <c:v>31085</c:v>
                </c:pt>
                <c:pt idx="5">
                  <c:v>37850</c:v>
                </c:pt>
                <c:pt idx="6">
                  <c:v>48995</c:v>
                </c:pt>
                <c:pt idx="7">
                  <c:v>22440</c:v>
                </c:pt>
                <c:pt idx="8">
                  <c:v>64895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C-4662-BA82-40B375C89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638192"/>
        <c:axId val="516637800"/>
      </c:barChart>
      <c:catAx>
        <c:axId val="51663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7800"/>
        <c:crosses val="autoZero"/>
        <c:auto val="1"/>
        <c:lblAlgn val="ctr"/>
        <c:lblOffset val="100"/>
        <c:noMultiLvlLbl val="0"/>
      </c:catAx>
      <c:valAx>
        <c:axId val="51663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'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166687</xdr:colOff>
      <xdr:row>2</xdr:row>
      <xdr:rowOff>190499</xdr:rowOff>
    </xdr:from>
    <xdr:to>
      <xdr:col>8</xdr:col>
      <xdr:colOff>0</xdr:colOff>
      <xdr:row>18</xdr:row>
      <xdr:rowOff>409575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i" refreshedDate="42380.527088194445" createdVersion="5" refreshedVersion="5" minRefreshableVersion="3" recordCount="54">
  <cacheSource type="worksheet">
    <worksheetSource ref="A1:J55" sheet="Ventes"/>
  </cacheSource>
  <cacheFields count="10">
    <cacheField name="Vendeur" numFmtId="0">
      <sharedItems count="9">
        <s v="Anne"/>
        <s v="Bernard"/>
        <s v="Charles"/>
        <s v="André"/>
        <s v="Bertrand"/>
        <s v="Christian"/>
        <s v="Antoine"/>
        <s v="Brigitte"/>
        <s v="Coralie"/>
      </sharedItems>
    </cacheField>
    <cacheField name="Produit" numFmtId="0">
      <sharedItems count="2">
        <s v="Lit"/>
        <s v="Matelas"/>
      </sharedItems>
    </cacheField>
    <cacheField name="Mois" numFmtId="0">
      <sharedItems/>
    </cacheField>
    <cacheField name="Nb" numFmtId="0">
      <sharedItems containsSemiMixedTypes="0" containsString="0" containsNumber="1" containsInteger="1" minValue="2" maxValue="50"/>
    </cacheField>
    <cacheField name="CA" numFmtId="3">
      <sharedItems containsSemiMixedTypes="0" containsString="0" containsNumber="1" minValue="980" maxValue="45590"/>
    </cacheField>
    <cacheField name="Vendeur_row" numFmtId="0">
      <sharedItems containsSemiMixedTypes="0" containsString="0" containsNumber="1" containsInteger="1" minValue="1" maxValue="9"/>
    </cacheField>
    <cacheField name="Region" numFmtId="3">
      <sharedItems count="3">
        <s v="VD"/>
        <s v="FR"/>
        <s v="VS"/>
      </sharedItems>
    </cacheField>
    <cacheField name="Matricule" numFmtId="1">
      <sharedItems containsSemiMixedTypes="0" containsString="0" containsNumber="1" containsInteger="1" minValue="118048" maxValue="792837"/>
    </cacheField>
    <cacheField name="NomComplet" numFmtId="3">
      <sharedItems/>
    </cacheField>
    <cacheField name="Bureau" numFmtId="3">
      <sharedItems count="7">
        <s v="Lausanne"/>
        <s v="Bulle"/>
        <s v="Sierre"/>
        <s v="Fribourg"/>
        <s v="Sion"/>
        <s v="Moudon"/>
        <s v="Martign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x v="0"/>
    <s v="2008-01"/>
    <n v="12"/>
    <n v="11280"/>
    <n v="1"/>
    <x v="0"/>
    <n v="118048"/>
    <s v="Anne Marchand"/>
    <x v="0"/>
  </r>
  <r>
    <x v="0"/>
    <x v="0"/>
    <s v="2008-02"/>
    <n v="15"/>
    <n v="12900"/>
    <n v="1"/>
    <x v="0"/>
    <n v="118048"/>
    <s v="Anne Marchand"/>
    <x v="0"/>
  </r>
  <r>
    <x v="0"/>
    <x v="0"/>
    <s v="2008-03"/>
    <n v="20"/>
    <n v="16400"/>
    <n v="1"/>
    <x v="0"/>
    <n v="118048"/>
    <s v="Anne Marchand"/>
    <x v="0"/>
  </r>
  <r>
    <x v="0"/>
    <x v="1"/>
    <s v="2008-01"/>
    <n v="17"/>
    <n v="7904.9999999999991"/>
    <n v="1"/>
    <x v="0"/>
    <n v="118048"/>
    <s v="Anne Marchand"/>
    <x v="0"/>
  </r>
  <r>
    <x v="0"/>
    <x v="1"/>
    <s v="2008-02"/>
    <n v="31"/>
    <n v="12555"/>
    <n v="1"/>
    <x v="0"/>
    <n v="118048"/>
    <s v="Anne Marchand"/>
    <x v="0"/>
  </r>
  <r>
    <x v="0"/>
    <x v="1"/>
    <s v="2008-03"/>
    <n v="25"/>
    <n v="10625"/>
    <n v="1"/>
    <x v="0"/>
    <n v="118048"/>
    <s v="Anne Marchand"/>
    <x v="0"/>
  </r>
  <r>
    <x v="1"/>
    <x v="0"/>
    <s v="2008-01"/>
    <n v="9"/>
    <n v="8820"/>
    <n v="3"/>
    <x v="1"/>
    <n v="712321"/>
    <s v="Bernard Lambelet"/>
    <x v="1"/>
  </r>
  <r>
    <x v="1"/>
    <x v="0"/>
    <s v="2008-02"/>
    <n v="7"/>
    <n v="5880"/>
    <n v="3"/>
    <x v="1"/>
    <n v="712321"/>
    <s v="Bernard Lambelet"/>
    <x v="1"/>
  </r>
  <r>
    <x v="1"/>
    <x v="0"/>
    <s v="2008-03"/>
    <n v="30"/>
    <n v="28500"/>
    <n v="3"/>
    <x v="1"/>
    <n v="712321"/>
    <s v="Bernard Lambelet"/>
    <x v="1"/>
  </r>
  <r>
    <x v="1"/>
    <x v="1"/>
    <s v="2008-01"/>
    <n v="12"/>
    <n v="4800"/>
    <n v="3"/>
    <x v="1"/>
    <n v="712321"/>
    <s v="Bernard Lambelet"/>
    <x v="1"/>
  </r>
  <r>
    <x v="1"/>
    <x v="1"/>
    <s v="2008-02"/>
    <n v="19"/>
    <n v="7600"/>
    <n v="3"/>
    <x v="1"/>
    <n v="712321"/>
    <s v="Bernard Lambelet"/>
    <x v="1"/>
  </r>
  <r>
    <x v="1"/>
    <x v="1"/>
    <s v="2008-03"/>
    <n v="20"/>
    <n v="8500"/>
    <n v="3"/>
    <x v="1"/>
    <n v="712321"/>
    <s v="Bernard Lambelet"/>
    <x v="1"/>
  </r>
  <r>
    <x v="2"/>
    <x v="0"/>
    <s v="2008-01"/>
    <n v="31"/>
    <n v="29450"/>
    <n v="2"/>
    <x v="2"/>
    <n v="428989"/>
    <s v="Charles Pache"/>
    <x v="2"/>
  </r>
  <r>
    <x v="2"/>
    <x v="0"/>
    <s v="2008-02"/>
    <n v="35"/>
    <n v="32549.999999999996"/>
    <n v="2"/>
    <x v="2"/>
    <n v="428989"/>
    <s v="Charles Pache"/>
    <x v="2"/>
  </r>
  <r>
    <x v="2"/>
    <x v="0"/>
    <s v="2008-03"/>
    <n v="42"/>
    <n v="40740"/>
    <n v="2"/>
    <x v="2"/>
    <n v="428989"/>
    <s v="Charles Pache"/>
    <x v="2"/>
  </r>
  <r>
    <x v="2"/>
    <x v="1"/>
    <s v="2008-01"/>
    <n v="27"/>
    <n v="13095"/>
    <n v="2"/>
    <x v="2"/>
    <n v="428989"/>
    <s v="Charles Pache"/>
    <x v="2"/>
  </r>
  <r>
    <x v="2"/>
    <x v="1"/>
    <s v="2008-02"/>
    <n v="29"/>
    <n v="13340"/>
    <n v="2"/>
    <x v="2"/>
    <n v="428989"/>
    <s v="Charles Pache"/>
    <x v="2"/>
  </r>
  <r>
    <x v="2"/>
    <x v="1"/>
    <s v="2008-03"/>
    <n v="47"/>
    <n v="22560"/>
    <n v="2"/>
    <x v="2"/>
    <n v="428989"/>
    <s v="Charles Pache"/>
    <x v="2"/>
  </r>
  <r>
    <x v="3"/>
    <x v="0"/>
    <s v="2008-01"/>
    <n v="38"/>
    <n v="34200"/>
    <n v="4"/>
    <x v="0"/>
    <n v="193019"/>
    <s v="Anne Marchand"/>
    <x v="0"/>
  </r>
  <r>
    <x v="3"/>
    <x v="0"/>
    <s v="2008-02"/>
    <n v="22"/>
    <n v="22000"/>
    <n v="4"/>
    <x v="0"/>
    <n v="193019"/>
    <s v="Anne Marchand"/>
    <x v="0"/>
  </r>
  <r>
    <x v="3"/>
    <x v="0"/>
    <s v="2008-03"/>
    <n v="32"/>
    <n v="30720"/>
    <n v="4"/>
    <x v="0"/>
    <n v="193019"/>
    <s v="Anne Marchand"/>
    <x v="0"/>
  </r>
  <r>
    <x v="3"/>
    <x v="1"/>
    <s v="2008-01"/>
    <n v="46"/>
    <n v="19550"/>
    <n v="4"/>
    <x v="0"/>
    <n v="193019"/>
    <s v="Anne Marchand"/>
    <x v="0"/>
  </r>
  <r>
    <x v="3"/>
    <x v="1"/>
    <s v="2008-02"/>
    <n v="41"/>
    <n v="18655"/>
    <n v="4"/>
    <x v="0"/>
    <n v="193019"/>
    <s v="Anne Marchand"/>
    <x v="0"/>
  </r>
  <r>
    <x v="3"/>
    <x v="1"/>
    <s v="2008-03"/>
    <n v="47"/>
    <n v="19035"/>
    <n v="4"/>
    <x v="0"/>
    <n v="193019"/>
    <s v="Anne Marchand"/>
    <x v="0"/>
  </r>
  <r>
    <x v="4"/>
    <x v="0"/>
    <s v="2008-01"/>
    <n v="4"/>
    <n v="3640"/>
    <n v="6"/>
    <x v="1"/>
    <n v="792837"/>
    <s v="Bernard Lambelet"/>
    <x v="3"/>
  </r>
  <r>
    <x v="4"/>
    <x v="0"/>
    <s v="2008-02"/>
    <n v="10"/>
    <n v="8400"/>
    <n v="6"/>
    <x v="1"/>
    <n v="792837"/>
    <s v="Bernard Lambelet"/>
    <x v="3"/>
  </r>
  <r>
    <x v="4"/>
    <x v="0"/>
    <s v="2008-03"/>
    <n v="11"/>
    <n v="10890"/>
    <n v="6"/>
    <x v="1"/>
    <n v="792837"/>
    <s v="Bernard Lambelet"/>
    <x v="3"/>
  </r>
  <r>
    <x v="4"/>
    <x v="1"/>
    <s v="2008-01"/>
    <n v="30"/>
    <n v="13800"/>
    <n v="6"/>
    <x v="1"/>
    <n v="792837"/>
    <s v="Bernard Lambelet"/>
    <x v="3"/>
  </r>
  <r>
    <x v="4"/>
    <x v="1"/>
    <s v="2008-02"/>
    <n v="48"/>
    <n v="19680"/>
    <n v="6"/>
    <x v="1"/>
    <n v="792837"/>
    <s v="Bernard Lambelet"/>
    <x v="3"/>
  </r>
  <r>
    <x v="4"/>
    <x v="1"/>
    <s v="2008-03"/>
    <n v="5"/>
    <n v="2250"/>
    <n v="6"/>
    <x v="1"/>
    <n v="792837"/>
    <s v="Bernard Lambelet"/>
    <x v="3"/>
  </r>
  <r>
    <x v="5"/>
    <x v="0"/>
    <s v="2008-01"/>
    <n v="19"/>
    <n v="18430"/>
    <n v="5"/>
    <x v="2"/>
    <n v="482739"/>
    <s v="Charles Pache"/>
    <x v="4"/>
  </r>
  <r>
    <x v="5"/>
    <x v="0"/>
    <s v="2008-02"/>
    <n v="10"/>
    <n v="8000"/>
    <n v="5"/>
    <x v="2"/>
    <n v="482739"/>
    <s v="Charles Pache"/>
    <x v="4"/>
  </r>
  <r>
    <x v="5"/>
    <x v="0"/>
    <s v="2008-03"/>
    <n v="25"/>
    <n v="24250"/>
    <n v="5"/>
    <x v="2"/>
    <n v="482739"/>
    <s v="Charles Pache"/>
    <x v="4"/>
  </r>
  <r>
    <x v="5"/>
    <x v="1"/>
    <s v="2008-01"/>
    <n v="18"/>
    <n v="7740"/>
    <n v="5"/>
    <x v="2"/>
    <n v="482739"/>
    <s v="Charles Pache"/>
    <x v="4"/>
  </r>
  <r>
    <x v="5"/>
    <x v="1"/>
    <s v="2008-02"/>
    <n v="2"/>
    <n v="980"/>
    <n v="5"/>
    <x v="2"/>
    <n v="482739"/>
    <s v="Charles Pache"/>
    <x v="4"/>
  </r>
  <r>
    <x v="5"/>
    <x v="1"/>
    <s v="2008-03"/>
    <n v="28"/>
    <n v="13720"/>
    <n v="5"/>
    <x v="2"/>
    <n v="482739"/>
    <s v="Charles Pache"/>
    <x v="4"/>
  </r>
  <r>
    <x v="6"/>
    <x v="0"/>
    <s v="2008-01"/>
    <n v="19"/>
    <n v="18430"/>
    <n v="7"/>
    <x v="0"/>
    <n v="178294"/>
    <s v="Anne Marchand"/>
    <x v="5"/>
  </r>
  <r>
    <x v="6"/>
    <x v="0"/>
    <s v="2008-02"/>
    <n v="8"/>
    <n v="6800"/>
    <n v="7"/>
    <x v="0"/>
    <n v="178294"/>
    <s v="Anne Marchand"/>
    <x v="5"/>
  </r>
  <r>
    <x v="6"/>
    <x v="0"/>
    <s v="2008-03"/>
    <n v="17"/>
    <n v="16830"/>
    <n v="7"/>
    <x v="0"/>
    <n v="178294"/>
    <s v="Anne Marchand"/>
    <x v="5"/>
  </r>
  <r>
    <x v="6"/>
    <x v="1"/>
    <s v="2008-01"/>
    <n v="39"/>
    <n v="19110"/>
    <n v="7"/>
    <x v="0"/>
    <n v="178294"/>
    <s v="Anne Marchand"/>
    <x v="5"/>
  </r>
  <r>
    <x v="6"/>
    <x v="1"/>
    <s v="2008-02"/>
    <n v="12"/>
    <n v="5160"/>
    <n v="7"/>
    <x v="0"/>
    <n v="178294"/>
    <s v="Anne Marchand"/>
    <x v="5"/>
  </r>
  <r>
    <x v="6"/>
    <x v="1"/>
    <s v="2008-03"/>
    <n v="28"/>
    <n v="13580"/>
    <n v="7"/>
    <x v="0"/>
    <n v="178294"/>
    <s v="Anne Marchand"/>
    <x v="5"/>
  </r>
  <r>
    <x v="7"/>
    <x v="0"/>
    <s v="2008-01"/>
    <n v="17"/>
    <n v="16660"/>
    <n v="9"/>
    <x v="1"/>
    <n v="712321"/>
    <s v="Bernard Lambelet"/>
    <x v="3"/>
  </r>
  <r>
    <x v="7"/>
    <x v="0"/>
    <s v="2008-02"/>
    <n v="14"/>
    <n v="12740"/>
    <n v="9"/>
    <x v="1"/>
    <n v="712321"/>
    <s v="Bernard Lambelet"/>
    <x v="3"/>
  </r>
  <r>
    <x v="7"/>
    <x v="0"/>
    <s v="2008-03"/>
    <n v="41"/>
    <n v="40590"/>
    <n v="9"/>
    <x v="1"/>
    <n v="712321"/>
    <s v="Bernard Lambelet"/>
    <x v="3"/>
  </r>
  <r>
    <x v="7"/>
    <x v="1"/>
    <s v="2008-01"/>
    <n v="49"/>
    <n v="22540"/>
    <n v="9"/>
    <x v="1"/>
    <n v="712321"/>
    <s v="Bernard Lambelet"/>
    <x v="3"/>
  </r>
  <r>
    <x v="7"/>
    <x v="1"/>
    <s v="2008-02"/>
    <n v="32"/>
    <n v="15040"/>
    <n v="9"/>
    <x v="1"/>
    <n v="712321"/>
    <s v="Bernard Lambelet"/>
    <x v="3"/>
  </r>
  <r>
    <x v="7"/>
    <x v="1"/>
    <s v="2008-03"/>
    <n v="42"/>
    <n v="19950"/>
    <n v="9"/>
    <x v="1"/>
    <n v="712321"/>
    <s v="Bernard Lambelet"/>
    <x v="3"/>
  </r>
  <r>
    <x v="8"/>
    <x v="0"/>
    <s v="2008-01"/>
    <n v="5"/>
    <n v="4350"/>
    <n v="8"/>
    <x v="2"/>
    <n v="411839"/>
    <s v="Charles Pache"/>
    <x v="6"/>
  </r>
  <r>
    <x v="8"/>
    <x v="0"/>
    <s v="2008-02"/>
    <n v="13"/>
    <n v="11310"/>
    <n v="8"/>
    <x v="2"/>
    <n v="411839"/>
    <s v="Charles Pache"/>
    <x v="6"/>
  </r>
  <r>
    <x v="8"/>
    <x v="0"/>
    <s v="2008-03"/>
    <n v="47"/>
    <n v="45590"/>
    <n v="8"/>
    <x v="2"/>
    <n v="411839"/>
    <s v="Charles Pache"/>
    <x v="6"/>
  </r>
  <r>
    <x v="8"/>
    <x v="1"/>
    <s v="2008-01"/>
    <n v="50"/>
    <n v="21750"/>
    <n v="8"/>
    <x v="2"/>
    <n v="411839"/>
    <s v="Charles Pache"/>
    <x v="6"/>
  </r>
  <r>
    <x v="8"/>
    <x v="1"/>
    <s v="2008-02"/>
    <n v="49"/>
    <n v="20825"/>
    <n v="8"/>
    <x v="2"/>
    <n v="411839"/>
    <s v="Charles Pache"/>
    <x v="6"/>
  </r>
  <r>
    <x v="8"/>
    <x v="1"/>
    <s v="2008-03"/>
    <n v="48"/>
    <n v="22320"/>
    <n v="8"/>
    <x v="2"/>
    <n v="411839"/>
    <s v="Charles Pache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C4:F18" firstHeaderRow="1" firstDataRow="2" firstDataCol="1"/>
  <pivotFields count="10">
    <pivotField axis="axisRow" showAll="0">
      <items count="10">
        <item x="3"/>
        <item x="0"/>
        <item x="6"/>
        <item x="1"/>
        <item x="4"/>
        <item x="7"/>
        <item x="2"/>
        <item x="5"/>
        <item x="8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dataField="1" numFmtId="3" showAll="0"/>
    <pivotField showAll="0"/>
    <pivotField axis="axisRow" showAll="0">
      <items count="4">
        <item x="1"/>
        <item x="0"/>
        <item x="2"/>
        <item t="default"/>
      </items>
    </pivotField>
    <pivotField numFmtId="1" showAll="0"/>
    <pivotField showAll="0"/>
    <pivotField showAll="0">
      <items count="8">
        <item x="1"/>
        <item x="3"/>
        <item x="0"/>
        <item x="6"/>
        <item x="5"/>
        <item x="2"/>
        <item x="4"/>
        <item t="default"/>
      </items>
    </pivotField>
  </pivotFields>
  <rowFields count="2">
    <field x="6"/>
    <field x="0"/>
  </rowFields>
  <rowItems count="13">
    <i>
      <x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>
      <x v="2"/>
    </i>
    <i r="1">
      <x v="6"/>
    </i>
    <i r="1">
      <x v="7"/>
    </i>
    <i r="1"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CA" fld="4" baseField="6" baseItem="0" numFmtId="3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5"/>
  <sheetViews>
    <sheetView showGridLines="0" workbookViewId="0">
      <selection activeCell="F1" sqref="F1"/>
    </sheetView>
  </sheetViews>
  <sheetFormatPr defaultRowHeight="11.25" x14ac:dyDescent="0.2"/>
  <cols>
    <col min="1" max="1" width="7" style="1" bestFit="1" customWidth="1"/>
    <col min="2" max="2" width="6.28515625" style="1" bestFit="1" customWidth="1"/>
    <col min="3" max="3" width="6.7109375" style="1" bestFit="1" customWidth="1"/>
    <col min="4" max="4" width="2.85546875" style="1" bestFit="1" customWidth="1"/>
    <col min="5" max="5" width="5.5703125" style="1" bestFit="1" customWidth="1"/>
    <col min="6" max="6" width="10.7109375" style="1" bestFit="1" customWidth="1"/>
    <col min="7" max="7" width="5.7109375" style="1" bestFit="1" customWidth="1"/>
    <col min="8" max="8" width="7.140625" style="1" bestFit="1" customWidth="1"/>
    <col min="9" max="9" width="13.28515625" style="1" bestFit="1" customWidth="1"/>
    <col min="10" max="10" width="7.85546875" style="1" bestFit="1" customWidth="1"/>
    <col min="11" max="16384" width="9.140625" style="1"/>
  </cols>
  <sheetData>
    <row r="1" spans="1:14" x14ac:dyDescent="0.2">
      <c r="A1" s="2" t="s">
        <v>2</v>
      </c>
      <c r="B1" s="2" t="s">
        <v>0</v>
      </c>
      <c r="C1" s="2" t="s">
        <v>1</v>
      </c>
      <c r="D1" s="3" t="s">
        <v>12</v>
      </c>
      <c r="E1" s="3" t="s">
        <v>3</v>
      </c>
      <c r="F1" s="4" t="s">
        <v>26</v>
      </c>
      <c r="G1" s="4" t="str">
        <f ca="1">OFFSET(Vendeurs_offset,0,1)</f>
        <v>Region</v>
      </c>
      <c r="H1" s="4" t="str">
        <f ca="1">OFFSET(Vendeurs_offset,0,2)</f>
        <v>Matricule</v>
      </c>
      <c r="I1" s="4" t="str">
        <f ca="1">OFFSET(Vendeurs_offset,0,3)</f>
        <v>NomComplet</v>
      </c>
      <c r="J1" s="4" t="str">
        <f ca="1">OFFSET(Vendeurs_offset,0,4)</f>
        <v>Bureau</v>
      </c>
      <c r="N1" s="1" t="s">
        <v>10</v>
      </c>
    </row>
    <row r="2" spans="1:14" x14ac:dyDescent="0.2">
      <c r="A2" s="5" t="s">
        <v>7</v>
      </c>
      <c r="B2" s="5" t="s">
        <v>10</v>
      </c>
      <c r="C2" s="6" t="s">
        <v>4</v>
      </c>
      <c r="D2" s="6">
        <v>12</v>
      </c>
      <c r="E2" s="7">
        <v>11280</v>
      </c>
      <c r="F2" s="5">
        <f t="shared" ref="F2:F19" si="0">MATCH(A2,Vendeurs_vendeur,0)</f>
        <v>1</v>
      </c>
      <c r="G2" s="8" t="str">
        <f t="shared" ref="G2:J20" ca="1" si="1">OFFSET(Vendeurs_offset,$F2,COLUMN()-6)</f>
        <v>VD</v>
      </c>
      <c r="H2" s="9">
        <f t="shared" ca="1" si="1"/>
        <v>118048</v>
      </c>
      <c r="I2" s="8" t="str">
        <f t="shared" ca="1" si="1"/>
        <v>Anne Marchand</v>
      </c>
      <c r="J2" s="8" t="str">
        <f t="shared" ca="1" si="1"/>
        <v>Lausanne</v>
      </c>
      <c r="K2" s="13"/>
    </row>
    <row r="3" spans="1:14" x14ac:dyDescent="0.2">
      <c r="A3" s="5" t="s">
        <v>7</v>
      </c>
      <c r="B3" s="5" t="s">
        <v>10</v>
      </c>
      <c r="C3" s="5" t="s">
        <v>5</v>
      </c>
      <c r="D3" s="5">
        <v>15</v>
      </c>
      <c r="E3" s="8">
        <v>12900</v>
      </c>
      <c r="F3" s="5">
        <f t="shared" si="0"/>
        <v>1</v>
      </c>
      <c r="G3" s="8" t="str">
        <f t="shared" ca="1" si="1"/>
        <v>VD</v>
      </c>
      <c r="H3" s="9">
        <f t="shared" ca="1" si="1"/>
        <v>118048</v>
      </c>
      <c r="I3" s="8" t="str">
        <f t="shared" ca="1" si="1"/>
        <v>Anne Marchand</v>
      </c>
      <c r="J3" s="8" t="str">
        <f t="shared" ca="1" si="1"/>
        <v>Lausanne</v>
      </c>
      <c r="K3" s="13"/>
    </row>
    <row r="4" spans="1:14" x14ac:dyDescent="0.2">
      <c r="A4" s="5" t="s">
        <v>7</v>
      </c>
      <c r="B4" s="5" t="s">
        <v>10</v>
      </c>
      <c r="C4" s="5" t="s">
        <v>6</v>
      </c>
      <c r="D4" s="5">
        <v>20</v>
      </c>
      <c r="E4" s="8">
        <v>16400</v>
      </c>
      <c r="F4" s="5">
        <f t="shared" si="0"/>
        <v>1</v>
      </c>
      <c r="G4" s="8" t="str">
        <f t="shared" ca="1" si="1"/>
        <v>VD</v>
      </c>
      <c r="H4" s="9">
        <f t="shared" ca="1" si="1"/>
        <v>118048</v>
      </c>
      <c r="I4" s="8" t="str">
        <f t="shared" ca="1" si="1"/>
        <v>Anne Marchand</v>
      </c>
      <c r="J4" s="8" t="str">
        <f t="shared" ca="1" si="1"/>
        <v>Lausanne</v>
      </c>
      <c r="K4" s="13"/>
    </row>
    <row r="5" spans="1:14" x14ac:dyDescent="0.2">
      <c r="A5" s="5" t="s">
        <v>7</v>
      </c>
      <c r="B5" s="5" t="s">
        <v>11</v>
      </c>
      <c r="C5" s="6" t="s">
        <v>4</v>
      </c>
      <c r="D5" s="6">
        <v>17</v>
      </c>
      <c r="E5" s="7">
        <v>7904.9999999999991</v>
      </c>
      <c r="F5" s="5">
        <f t="shared" si="0"/>
        <v>1</v>
      </c>
      <c r="G5" s="8" t="str">
        <f t="shared" ca="1" si="1"/>
        <v>VD</v>
      </c>
      <c r="H5" s="9">
        <f t="shared" ca="1" si="1"/>
        <v>118048</v>
      </c>
      <c r="I5" s="8" t="str">
        <f t="shared" ca="1" si="1"/>
        <v>Anne Marchand</v>
      </c>
      <c r="J5" s="8" t="str">
        <f t="shared" ca="1" si="1"/>
        <v>Lausanne</v>
      </c>
      <c r="K5" s="13"/>
    </row>
    <row r="6" spans="1:14" x14ac:dyDescent="0.2">
      <c r="A6" s="5" t="s">
        <v>7</v>
      </c>
      <c r="B6" s="5" t="s">
        <v>11</v>
      </c>
      <c r="C6" s="5" t="s">
        <v>5</v>
      </c>
      <c r="D6" s="5">
        <v>31</v>
      </c>
      <c r="E6" s="8">
        <v>12555</v>
      </c>
      <c r="F6" s="5">
        <f t="shared" si="0"/>
        <v>1</v>
      </c>
      <c r="G6" s="8" t="str">
        <f t="shared" ca="1" si="1"/>
        <v>VD</v>
      </c>
      <c r="H6" s="9">
        <f t="shared" ca="1" si="1"/>
        <v>118048</v>
      </c>
      <c r="I6" s="8" t="str">
        <f t="shared" ca="1" si="1"/>
        <v>Anne Marchand</v>
      </c>
      <c r="J6" s="8" t="str">
        <f t="shared" ca="1" si="1"/>
        <v>Lausanne</v>
      </c>
      <c r="K6" s="13"/>
    </row>
    <row r="7" spans="1:14" x14ac:dyDescent="0.2">
      <c r="A7" s="5" t="s">
        <v>7</v>
      </c>
      <c r="B7" s="5" t="s">
        <v>11</v>
      </c>
      <c r="C7" s="5" t="s">
        <v>6</v>
      </c>
      <c r="D7" s="5">
        <v>25</v>
      </c>
      <c r="E7" s="8">
        <v>10625</v>
      </c>
      <c r="F7" s="5">
        <f t="shared" si="0"/>
        <v>1</v>
      </c>
      <c r="G7" s="8" t="str">
        <f t="shared" ca="1" si="1"/>
        <v>VD</v>
      </c>
      <c r="H7" s="9">
        <f t="shared" ca="1" si="1"/>
        <v>118048</v>
      </c>
      <c r="I7" s="8" t="str">
        <f t="shared" ca="1" si="1"/>
        <v>Anne Marchand</v>
      </c>
      <c r="J7" s="8" t="str">
        <f t="shared" ca="1" si="1"/>
        <v>Lausanne</v>
      </c>
      <c r="K7" s="13"/>
    </row>
    <row r="8" spans="1:14" x14ac:dyDescent="0.2">
      <c r="A8" s="5" t="s">
        <v>8</v>
      </c>
      <c r="B8" s="5" t="s">
        <v>10</v>
      </c>
      <c r="C8" s="6" t="s">
        <v>4</v>
      </c>
      <c r="D8" s="6">
        <v>9</v>
      </c>
      <c r="E8" s="7">
        <v>8820</v>
      </c>
      <c r="F8" s="5">
        <f t="shared" si="0"/>
        <v>3</v>
      </c>
      <c r="G8" s="8" t="str">
        <f t="shared" ca="1" si="1"/>
        <v>FR</v>
      </c>
      <c r="H8" s="9">
        <f t="shared" ca="1" si="1"/>
        <v>712321</v>
      </c>
      <c r="I8" s="8" t="str">
        <f t="shared" ca="1" si="1"/>
        <v>Bernard Lambelet</v>
      </c>
      <c r="J8" s="8" t="str">
        <f t="shared" ca="1" si="1"/>
        <v>Bulle</v>
      </c>
      <c r="K8" s="13"/>
    </row>
    <row r="9" spans="1:14" x14ac:dyDescent="0.2">
      <c r="A9" s="5" t="s">
        <v>8</v>
      </c>
      <c r="B9" s="5" t="s">
        <v>10</v>
      </c>
      <c r="C9" s="5" t="s">
        <v>5</v>
      </c>
      <c r="D9" s="5">
        <v>7</v>
      </c>
      <c r="E9" s="8">
        <v>5880</v>
      </c>
      <c r="F9" s="5">
        <f t="shared" si="0"/>
        <v>3</v>
      </c>
      <c r="G9" s="8" t="str">
        <f t="shared" ca="1" si="1"/>
        <v>FR</v>
      </c>
      <c r="H9" s="9">
        <f t="shared" ca="1" si="1"/>
        <v>712321</v>
      </c>
      <c r="I9" s="8" t="str">
        <f t="shared" ca="1" si="1"/>
        <v>Bernard Lambelet</v>
      </c>
      <c r="J9" s="8" t="str">
        <f t="shared" ca="1" si="1"/>
        <v>Bulle</v>
      </c>
      <c r="K9" s="13"/>
    </row>
    <row r="10" spans="1:14" x14ac:dyDescent="0.2">
      <c r="A10" s="5" t="s">
        <v>8</v>
      </c>
      <c r="B10" s="5" t="s">
        <v>10</v>
      </c>
      <c r="C10" s="5" t="s">
        <v>6</v>
      </c>
      <c r="D10" s="5">
        <v>30</v>
      </c>
      <c r="E10" s="8">
        <v>28500</v>
      </c>
      <c r="F10" s="5">
        <f t="shared" si="0"/>
        <v>3</v>
      </c>
      <c r="G10" s="8" t="str">
        <f t="shared" ca="1" si="1"/>
        <v>FR</v>
      </c>
      <c r="H10" s="9">
        <f t="shared" ca="1" si="1"/>
        <v>712321</v>
      </c>
      <c r="I10" s="8" t="str">
        <f t="shared" ca="1" si="1"/>
        <v>Bernard Lambelet</v>
      </c>
      <c r="J10" s="8" t="str">
        <f t="shared" ca="1" si="1"/>
        <v>Bulle</v>
      </c>
      <c r="K10" s="13"/>
    </row>
    <row r="11" spans="1:14" x14ac:dyDescent="0.2">
      <c r="A11" s="5" t="s">
        <v>8</v>
      </c>
      <c r="B11" s="5" t="s">
        <v>11</v>
      </c>
      <c r="C11" s="6" t="s">
        <v>4</v>
      </c>
      <c r="D11" s="6">
        <v>12</v>
      </c>
      <c r="E11" s="7">
        <v>4800</v>
      </c>
      <c r="F11" s="5">
        <f t="shared" si="0"/>
        <v>3</v>
      </c>
      <c r="G11" s="8" t="str">
        <f t="shared" ca="1" si="1"/>
        <v>FR</v>
      </c>
      <c r="H11" s="9">
        <f t="shared" ca="1" si="1"/>
        <v>712321</v>
      </c>
      <c r="I11" s="8" t="str">
        <f t="shared" ca="1" si="1"/>
        <v>Bernard Lambelet</v>
      </c>
      <c r="J11" s="8" t="str">
        <f t="shared" ca="1" si="1"/>
        <v>Bulle</v>
      </c>
      <c r="K11" s="13"/>
    </row>
    <row r="12" spans="1:14" x14ac:dyDescent="0.2">
      <c r="A12" s="5" t="s">
        <v>8</v>
      </c>
      <c r="B12" s="5" t="s">
        <v>11</v>
      </c>
      <c r="C12" s="5" t="s">
        <v>5</v>
      </c>
      <c r="D12" s="5">
        <v>19</v>
      </c>
      <c r="E12" s="8">
        <v>7600</v>
      </c>
      <c r="F12" s="5">
        <f t="shared" si="0"/>
        <v>3</v>
      </c>
      <c r="G12" s="8" t="str">
        <f t="shared" ca="1" si="1"/>
        <v>FR</v>
      </c>
      <c r="H12" s="9">
        <f t="shared" ca="1" si="1"/>
        <v>712321</v>
      </c>
      <c r="I12" s="8" t="str">
        <f t="shared" ca="1" si="1"/>
        <v>Bernard Lambelet</v>
      </c>
      <c r="J12" s="8" t="str">
        <f t="shared" ca="1" si="1"/>
        <v>Bulle</v>
      </c>
      <c r="K12" s="13"/>
    </row>
    <row r="13" spans="1:14" x14ac:dyDescent="0.2">
      <c r="A13" s="5" t="s">
        <v>8</v>
      </c>
      <c r="B13" s="5" t="s">
        <v>11</v>
      </c>
      <c r="C13" s="5" t="s">
        <v>6</v>
      </c>
      <c r="D13" s="5">
        <v>20</v>
      </c>
      <c r="E13" s="8">
        <v>8500</v>
      </c>
      <c r="F13" s="5">
        <f t="shared" si="0"/>
        <v>3</v>
      </c>
      <c r="G13" s="8" t="str">
        <f t="shared" ca="1" si="1"/>
        <v>FR</v>
      </c>
      <c r="H13" s="9">
        <f t="shared" ca="1" si="1"/>
        <v>712321</v>
      </c>
      <c r="I13" s="8" t="str">
        <f t="shared" ca="1" si="1"/>
        <v>Bernard Lambelet</v>
      </c>
      <c r="J13" s="8" t="str">
        <f t="shared" ca="1" si="1"/>
        <v>Bulle</v>
      </c>
      <c r="K13" s="13"/>
    </row>
    <row r="14" spans="1:14" x14ac:dyDescent="0.2">
      <c r="A14" s="5" t="s">
        <v>9</v>
      </c>
      <c r="B14" s="5" t="s">
        <v>10</v>
      </c>
      <c r="C14" s="6" t="s">
        <v>4</v>
      </c>
      <c r="D14" s="6">
        <v>31</v>
      </c>
      <c r="E14" s="7">
        <v>29450</v>
      </c>
      <c r="F14" s="5">
        <f t="shared" si="0"/>
        <v>2</v>
      </c>
      <c r="G14" s="8" t="str">
        <f t="shared" ca="1" si="1"/>
        <v>VS</v>
      </c>
      <c r="H14" s="9">
        <f t="shared" ca="1" si="1"/>
        <v>428989</v>
      </c>
      <c r="I14" s="8" t="str">
        <f t="shared" ca="1" si="1"/>
        <v>Charles Pache</v>
      </c>
      <c r="J14" s="8" t="str">
        <f t="shared" ca="1" si="1"/>
        <v>Sierre</v>
      </c>
      <c r="K14" s="13"/>
    </row>
    <row r="15" spans="1:14" x14ac:dyDescent="0.2">
      <c r="A15" s="5" t="s">
        <v>9</v>
      </c>
      <c r="B15" s="5" t="s">
        <v>10</v>
      </c>
      <c r="C15" s="5" t="s">
        <v>5</v>
      </c>
      <c r="D15" s="5">
        <v>35</v>
      </c>
      <c r="E15" s="8">
        <v>32549.999999999996</v>
      </c>
      <c r="F15" s="5">
        <f t="shared" si="0"/>
        <v>2</v>
      </c>
      <c r="G15" s="8" t="str">
        <f t="shared" ca="1" si="1"/>
        <v>VS</v>
      </c>
      <c r="H15" s="9">
        <f t="shared" ca="1" si="1"/>
        <v>428989</v>
      </c>
      <c r="I15" s="8" t="str">
        <f t="shared" ca="1" si="1"/>
        <v>Charles Pache</v>
      </c>
      <c r="J15" s="8" t="str">
        <f t="shared" ca="1" si="1"/>
        <v>Sierre</v>
      </c>
      <c r="K15" s="13"/>
    </row>
    <row r="16" spans="1:14" x14ac:dyDescent="0.2">
      <c r="A16" s="5" t="s">
        <v>9</v>
      </c>
      <c r="B16" s="5" t="s">
        <v>10</v>
      </c>
      <c r="C16" s="5" t="s">
        <v>6</v>
      </c>
      <c r="D16" s="5">
        <v>42</v>
      </c>
      <c r="E16" s="8">
        <v>40740</v>
      </c>
      <c r="F16" s="5">
        <f t="shared" si="0"/>
        <v>2</v>
      </c>
      <c r="G16" s="8" t="str">
        <f t="shared" ca="1" si="1"/>
        <v>VS</v>
      </c>
      <c r="H16" s="9">
        <f t="shared" ca="1" si="1"/>
        <v>428989</v>
      </c>
      <c r="I16" s="8" t="str">
        <f t="shared" ca="1" si="1"/>
        <v>Charles Pache</v>
      </c>
      <c r="J16" s="8" t="str">
        <f t="shared" ca="1" si="1"/>
        <v>Sierre</v>
      </c>
      <c r="K16" s="13"/>
    </row>
    <row r="17" spans="1:11" x14ac:dyDescent="0.2">
      <c r="A17" s="5" t="s">
        <v>9</v>
      </c>
      <c r="B17" s="5" t="s">
        <v>11</v>
      </c>
      <c r="C17" s="6" t="s">
        <v>4</v>
      </c>
      <c r="D17" s="6">
        <v>27</v>
      </c>
      <c r="E17" s="7">
        <v>13095</v>
      </c>
      <c r="F17" s="5">
        <f t="shared" si="0"/>
        <v>2</v>
      </c>
      <c r="G17" s="8" t="str">
        <f t="shared" ca="1" si="1"/>
        <v>VS</v>
      </c>
      <c r="H17" s="9">
        <f t="shared" ca="1" si="1"/>
        <v>428989</v>
      </c>
      <c r="I17" s="8" t="str">
        <f t="shared" ca="1" si="1"/>
        <v>Charles Pache</v>
      </c>
      <c r="J17" s="8" t="str">
        <f t="shared" ca="1" si="1"/>
        <v>Sierre</v>
      </c>
      <c r="K17" s="13"/>
    </row>
    <row r="18" spans="1:11" x14ac:dyDescent="0.2">
      <c r="A18" s="5" t="s">
        <v>9</v>
      </c>
      <c r="B18" s="5" t="s">
        <v>11</v>
      </c>
      <c r="C18" s="5" t="s">
        <v>5</v>
      </c>
      <c r="D18" s="5">
        <v>29</v>
      </c>
      <c r="E18" s="8">
        <v>13340</v>
      </c>
      <c r="F18" s="5">
        <f t="shared" si="0"/>
        <v>2</v>
      </c>
      <c r="G18" s="8" t="str">
        <f t="shared" ca="1" si="1"/>
        <v>VS</v>
      </c>
      <c r="H18" s="9">
        <f t="shared" ca="1" si="1"/>
        <v>428989</v>
      </c>
      <c r="I18" s="8" t="str">
        <f t="shared" ca="1" si="1"/>
        <v>Charles Pache</v>
      </c>
      <c r="J18" s="8" t="str">
        <f t="shared" ca="1" si="1"/>
        <v>Sierre</v>
      </c>
      <c r="K18" s="13"/>
    </row>
    <row r="19" spans="1:11" x14ac:dyDescent="0.2">
      <c r="A19" s="5" t="s">
        <v>9</v>
      </c>
      <c r="B19" s="5" t="s">
        <v>11</v>
      </c>
      <c r="C19" s="5" t="s">
        <v>6</v>
      </c>
      <c r="D19" s="5">
        <v>47</v>
      </c>
      <c r="E19" s="8">
        <v>22560</v>
      </c>
      <c r="F19" s="5">
        <f t="shared" si="0"/>
        <v>2</v>
      </c>
      <c r="G19" s="8" t="str">
        <f t="shared" ca="1" si="1"/>
        <v>VS</v>
      </c>
      <c r="H19" s="9">
        <f t="shared" ca="1" si="1"/>
        <v>428989</v>
      </c>
      <c r="I19" s="8" t="str">
        <f t="shared" ca="1" si="1"/>
        <v>Charles Pache</v>
      </c>
      <c r="J19" s="8" t="str">
        <f t="shared" ca="1" si="1"/>
        <v>Sierre</v>
      </c>
      <c r="K19" s="13"/>
    </row>
    <row r="20" spans="1:11" x14ac:dyDescent="0.2">
      <c r="A20" s="5" t="s">
        <v>31</v>
      </c>
      <c r="B20" s="5" t="s">
        <v>10</v>
      </c>
      <c r="C20" s="6" t="s">
        <v>4</v>
      </c>
      <c r="D20" s="6">
        <v>38</v>
      </c>
      <c r="E20" s="7">
        <v>34200</v>
      </c>
      <c r="F20" s="5">
        <f t="shared" ref="F20:F37" si="2">MATCH(A20,Vendeurs_vendeur,0)</f>
        <v>4</v>
      </c>
      <c r="G20" s="8" t="str">
        <f t="shared" ca="1" si="1"/>
        <v>VD</v>
      </c>
      <c r="H20" s="9">
        <f t="shared" ca="1" si="1"/>
        <v>193019</v>
      </c>
      <c r="I20" s="8" t="str">
        <f t="shared" ca="1" si="1"/>
        <v>Anne Marchand</v>
      </c>
      <c r="J20" s="8" t="str">
        <f t="shared" ca="1" si="1"/>
        <v>Lausanne</v>
      </c>
      <c r="K20" s="13"/>
    </row>
    <row r="21" spans="1:11" x14ac:dyDescent="0.2">
      <c r="A21" s="5" t="s">
        <v>31</v>
      </c>
      <c r="B21" s="5" t="s">
        <v>10</v>
      </c>
      <c r="C21" s="5" t="s">
        <v>5</v>
      </c>
      <c r="D21" s="5">
        <v>22</v>
      </c>
      <c r="E21" s="8">
        <v>22000</v>
      </c>
      <c r="F21" s="5">
        <f t="shared" si="2"/>
        <v>4</v>
      </c>
      <c r="G21" s="8" t="str">
        <f t="shared" ref="G21:J39" ca="1" si="3">OFFSET(Vendeurs_offset,$F21,COLUMN()-6)</f>
        <v>VD</v>
      </c>
      <c r="H21" s="9">
        <f t="shared" ca="1" si="3"/>
        <v>193019</v>
      </c>
      <c r="I21" s="8" t="str">
        <f t="shared" ca="1" si="3"/>
        <v>Anne Marchand</v>
      </c>
      <c r="J21" s="8" t="str">
        <f t="shared" ca="1" si="3"/>
        <v>Lausanne</v>
      </c>
      <c r="K21" s="13"/>
    </row>
    <row r="22" spans="1:11" x14ac:dyDescent="0.2">
      <c r="A22" s="5" t="s">
        <v>31</v>
      </c>
      <c r="B22" s="5" t="s">
        <v>10</v>
      </c>
      <c r="C22" s="5" t="s">
        <v>6</v>
      </c>
      <c r="D22" s="5">
        <v>32</v>
      </c>
      <c r="E22" s="8">
        <v>30720</v>
      </c>
      <c r="F22" s="5">
        <f t="shared" si="2"/>
        <v>4</v>
      </c>
      <c r="G22" s="8" t="str">
        <f t="shared" ca="1" si="3"/>
        <v>VD</v>
      </c>
      <c r="H22" s="9">
        <f t="shared" ca="1" si="3"/>
        <v>193019</v>
      </c>
      <c r="I22" s="8" t="str">
        <f t="shared" ca="1" si="3"/>
        <v>Anne Marchand</v>
      </c>
      <c r="J22" s="8" t="str">
        <f t="shared" ca="1" si="3"/>
        <v>Lausanne</v>
      </c>
      <c r="K22" s="13"/>
    </row>
    <row r="23" spans="1:11" x14ac:dyDescent="0.2">
      <c r="A23" s="5" t="s">
        <v>31</v>
      </c>
      <c r="B23" s="5" t="s">
        <v>11</v>
      </c>
      <c r="C23" s="6" t="s">
        <v>4</v>
      </c>
      <c r="D23" s="6">
        <v>46</v>
      </c>
      <c r="E23" s="7">
        <v>19550</v>
      </c>
      <c r="F23" s="5">
        <f t="shared" si="2"/>
        <v>4</v>
      </c>
      <c r="G23" s="8" t="str">
        <f t="shared" ca="1" si="3"/>
        <v>VD</v>
      </c>
      <c r="H23" s="9">
        <f t="shared" ca="1" si="3"/>
        <v>193019</v>
      </c>
      <c r="I23" s="8" t="str">
        <f t="shared" ca="1" si="3"/>
        <v>Anne Marchand</v>
      </c>
      <c r="J23" s="8" t="str">
        <f t="shared" ca="1" si="3"/>
        <v>Lausanne</v>
      </c>
      <c r="K23" s="13"/>
    </row>
    <row r="24" spans="1:11" x14ac:dyDescent="0.2">
      <c r="A24" s="5" t="s">
        <v>31</v>
      </c>
      <c r="B24" s="5" t="s">
        <v>11</v>
      </c>
      <c r="C24" s="5" t="s">
        <v>5</v>
      </c>
      <c r="D24" s="5">
        <v>41</v>
      </c>
      <c r="E24" s="8">
        <v>18655</v>
      </c>
      <c r="F24" s="5">
        <f t="shared" si="2"/>
        <v>4</v>
      </c>
      <c r="G24" s="8" t="str">
        <f t="shared" ca="1" si="3"/>
        <v>VD</v>
      </c>
      <c r="H24" s="9">
        <f t="shared" ca="1" si="3"/>
        <v>193019</v>
      </c>
      <c r="I24" s="8" t="str">
        <f t="shared" ca="1" si="3"/>
        <v>Anne Marchand</v>
      </c>
      <c r="J24" s="8" t="str">
        <f t="shared" ca="1" si="3"/>
        <v>Lausanne</v>
      </c>
      <c r="K24" s="13"/>
    </row>
    <row r="25" spans="1:11" x14ac:dyDescent="0.2">
      <c r="A25" s="5" t="s">
        <v>31</v>
      </c>
      <c r="B25" s="5" t="s">
        <v>11</v>
      </c>
      <c r="C25" s="5" t="s">
        <v>6</v>
      </c>
      <c r="D25" s="5">
        <v>47</v>
      </c>
      <c r="E25" s="8">
        <v>19035</v>
      </c>
      <c r="F25" s="5">
        <f t="shared" si="2"/>
        <v>4</v>
      </c>
      <c r="G25" s="8" t="str">
        <f t="shared" ca="1" si="3"/>
        <v>VD</v>
      </c>
      <c r="H25" s="9">
        <f t="shared" ca="1" si="3"/>
        <v>193019</v>
      </c>
      <c r="I25" s="8" t="str">
        <f t="shared" ca="1" si="3"/>
        <v>Anne Marchand</v>
      </c>
      <c r="J25" s="8" t="str">
        <f t="shared" ca="1" si="3"/>
        <v>Lausanne</v>
      </c>
      <c r="K25" s="13"/>
    </row>
    <row r="26" spans="1:11" x14ac:dyDescent="0.2">
      <c r="A26" s="5" t="s">
        <v>33</v>
      </c>
      <c r="B26" s="5" t="s">
        <v>10</v>
      </c>
      <c r="C26" s="6" t="s">
        <v>4</v>
      </c>
      <c r="D26" s="6">
        <v>4</v>
      </c>
      <c r="E26" s="7">
        <v>3640</v>
      </c>
      <c r="F26" s="5">
        <f t="shared" si="2"/>
        <v>6</v>
      </c>
      <c r="G26" s="8" t="str">
        <f t="shared" ca="1" si="3"/>
        <v>FR</v>
      </c>
      <c r="H26" s="9">
        <f t="shared" ca="1" si="3"/>
        <v>792837</v>
      </c>
      <c r="I26" s="8" t="str">
        <f t="shared" ca="1" si="3"/>
        <v>Bernard Lambelet</v>
      </c>
      <c r="J26" s="8" t="str">
        <f t="shared" ca="1" si="3"/>
        <v>Fribourg</v>
      </c>
      <c r="K26" s="13"/>
    </row>
    <row r="27" spans="1:11" x14ac:dyDescent="0.2">
      <c r="A27" s="5" t="s">
        <v>33</v>
      </c>
      <c r="B27" s="5" t="s">
        <v>10</v>
      </c>
      <c r="C27" s="5" t="s">
        <v>5</v>
      </c>
      <c r="D27" s="5">
        <v>10</v>
      </c>
      <c r="E27" s="8">
        <v>8400</v>
      </c>
      <c r="F27" s="5">
        <f t="shared" si="2"/>
        <v>6</v>
      </c>
      <c r="G27" s="8" t="str">
        <f t="shared" ca="1" si="3"/>
        <v>FR</v>
      </c>
      <c r="H27" s="9">
        <f t="shared" ca="1" si="3"/>
        <v>792837</v>
      </c>
      <c r="I27" s="8" t="str">
        <f t="shared" ca="1" si="3"/>
        <v>Bernard Lambelet</v>
      </c>
      <c r="J27" s="8" t="str">
        <f t="shared" ca="1" si="3"/>
        <v>Fribourg</v>
      </c>
      <c r="K27" s="13"/>
    </row>
    <row r="28" spans="1:11" x14ac:dyDescent="0.2">
      <c r="A28" s="5" t="s">
        <v>33</v>
      </c>
      <c r="B28" s="5" t="s">
        <v>10</v>
      </c>
      <c r="C28" s="5" t="s">
        <v>6</v>
      </c>
      <c r="D28" s="5">
        <v>11</v>
      </c>
      <c r="E28" s="8">
        <v>10890</v>
      </c>
      <c r="F28" s="5">
        <f t="shared" si="2"/>
        <v>6</v>
      </c>
      <c r="G28" s="8" t="str">
        <f t="shared" ca="1" si="3"/>
        <v>FR</v>
      </c>
      <c r="H28" s="9">
        <f t="shared" ca="1" si="3"/>
        <v>792837</v>
      </c>
      <c r="I28" s="8" t="str">
        <f t="shared" ca="1" si="3"/>
        <v>Bernard Lambelet</v>
      </c>
      <c r="J28" s="8" t="str">
        <f t="shared" ca="1" si="3"/>
        <v>Fribourg</v>
      </c>
      <c r="K28" s="13"/>
    </row>
    <row r="29" spans="1:11" x14ac:dyDescent="0.2">
      <c r="A29" s="5" t="s">
        <v>33</v>
      </c>
      <c r="B29" s="5" t="s">
        <v>11</v>
      </c>
      <c r="C29" s="6" t="s">
        <v>4</v>
      </c>
      <c r="D29" s="6">
        <v>30</v>
      </c>
      <c r="E29" s="7">
        <v>13800</v>
      </c>
      <c r="F29" s="5">
        <f t="shared" si="2"/>
        <v>6</v>
      </c>
      <c r="G29" s="8" t="str">
        <f t="shared" ca="1" si="3"/>
        <v>FR</v>
      </c>
      <c r="H29" s="9">
        <f t="shared" ca="1" si="3"/>
        <v>792837</v>
      </c>
      <c r="I29" s="8" t="str">
        <f t="shared" ca="1" si="3"/>
        <v>Bernard Lambelet</v>
      </c>
      <c r="J29" s="8" t="str">
        <f t="shared" ca="1" si="3"/>
        <v>Fribourg</v>
      </c>
      <c r="K29" s="13"/>
    </row>
    <row r="30" spans="1:11" x14ac:dyDescent="0.2">
      <c r="A30" s="5" t="s">
        <v>33</v>
      </c>
      <c r="B30" s="5" t="s">
        <v>11</v>
      </c>
      <c r="C30" s="5" t="s">
        <v>5</v>
      </c>
      <c r="D30" s="5">
        <v>48</v>
      </c>
      <c r="E30" s="8">
        <v>19680</v>
      </c>
      <c r="F30" s="5">
        <f t="shared" si="2"/>
        <v>6</v>
      </c>
      <c r="G30" s="8" t="str">
        <f t="shared" ca="1" si="3"/>
        <v>FR</v>
      </c>
      <c r="H30" s="9">
        <f t="shared" ca="1" si="3"/>
        <v>792837</v>
      </c>
      <c r="I30" s="8" t="str">
        <f t="shared" ca="1" si="3"/>
        <v>Bernard Lambelet</v>
      </c>
      <c r="J30" s="8" t="str">
        <f t="shared" ca="1" si="3"/>
        <v>Fribourg</v>
      </c>
      <c r="K30" s="13"/>
    </row>
    <row r="31" spans="1:11" x14ac:dyDescent="0.2">
      <c r="A31" s="5" t="s">
        <v>33</v>
      </c>
      <c r="B31" s="5" t="s">
        <v>11</v>
      </c>
      <c r="C31" s="5" t="s">
        <v>6</v>
      </c>
      <c r="D31" s="5">
        <v>5</v>
      </c>
      <c r="E31" s="8">
        <v>2250</v>
      </c>
      <c r="F31" s="5">
        <f t="shared" si="2"/>
        <v>6</v>
      </c>
      <c r="G31" s="8" t="str">
        <f t="shared" ca="1" si="3"/>
        <v>FR</v>
      </c>
      <c r="H31" s="9">
        <f t="shared" ca="1" si="3"/>
        <v>792837</v>
      </c>
      <c r="I31" s="8" t="str">
        <f t="shared" ca="1" si="3"/>
        <v>Bernard Lambelet</v>
      </c>
      <c r="J31" s="8" t="str">
        <f t="shared" ca="1" si="3"/>
        <v>Fribourg</v>
      </c>
      <c r="K31" s="13"/>
    </row>
    <row r="32" spans="1:11" x14ac:dyDescent="0.2">
      <c r="A32" s="5" t="s">
        <v>32</v>
      </c>
      <c r="B32" s="5" t="s">
        <v>10</v>
      </c>
      <c r="C32" s="6" t="s">
        <v>4</v>
      </c>
      <c r="D32" s="6">
        <v>19</v>
      </c>
      <c r="E32" s="7">
        <v>18430</v>
      </c>
      <c r="F32" s="5">
        <f t="shared" si="2"/>
        <v>5</v>
      </c>
      <c r="G32" s="8" t="str">
        <f t="shared" ca="1" si="3"/>
        <v>VS</v>
      </c>
      <c r="H32" s="9">
        <f t="shared" ca="1" si="3"/>
        <v>482739</v>
      </c>
      <c r="I32" s="8" t="str">
        <f t="shared" ca="1" si="3"/>
        <v>Charles Pache</v>
      </c>
      <c r="J32" s="8" t="str">
        <f t="shared" ca="1" si="3"/>
        <v>Sion</v>
      </c>
      <c r="K32" s="13"/>
    </row>
    <row r="33" spans="1:11" x14ac:dyDescent="0.2">
      <c r="A33" s="5" t="s">
        <v>32</v>
      </c>
      <c r="B33" s="5" t="s">
        <v>10</v>
      </c>
      <c r="C33" s="5" t="s">
        <v>5</v>
      </c>
      <c r="D33" s="5">
        <v>10</v>
      </c>
      <c r="E33" s="8">
        <v>8000</v>
      </c>
      <c r="F33" s="5">
        <f t="shared" si="2"/>
        <v>5</v>
      </c>
      <c r="G33" s="8" t="str">
        <f t="shared" ca="1" si="3"/>
        <v>VS</v>
      </c>
      <c r="H33" s="9">
        <f t="shared" ca="1" si="3"/>
        <v>482739</v>
      </c>
      <c r="I33" s="8" t="str">
        <f t="shared" ca="1" si="3"/>
        <v>Charles Pache</v>
      </c>
      <c r="J33" s="8" t="str">
        <f t="shared" ca="1" si="3"/>
        <v>Sion</v>
      </c>
      <c r="K33" s="13"/>
    </row>
    <row r="34" spans="1:11" x14ac:dyDescent="0.2">
      <c r="A34" s="5" t="s">
        <v>32</v>
      </c>
      <c r="B34" s="5" t="s">
        <v>10</v>
      </c>
      <c r="C34" s="5" t="s">
        <v>6</v>
      </c>
      <c r="D34" s="5">
        <v>25</v>
      </c>
      <c r="E34" s="8">
        <v>24250</v>
      </c>
      <c r="F34" s="5">
        <f t="shared" si="2"/>
        <v>5</v>
      </c>
      <c r="G34" s="8" t="str">
        <f t="shared" ca="1" si="3"/>
        <v>VS</v>
      </c>
      <c r="H34" s="9">
        <f t="shared" ca="1" si="3"/>
        <v>482739</v>
      </c>
      <c r="I34" s="8" t="str">
        <f t="shared" ca="1" si="3"/>
        <v>Charles Pache</v>
      </c>
      <c r="J34" s="8" t="str">
        <f t="shared" ca="1" si="3"/>
        <v>Sion</v>
      </c>
      <c r="K34" s="13"/>
    </row>
    <row r="35" spans="1:11" x14ac:dyDescent="0.2">
      <c r="A35" s="5" t="s">
        <v>32</v>
      </c>
      <c r="B35" s="5" t="s">
        <v>11</v>
      </c>
      <c r="C35" s="6" t="s">
        <v>4</v>
      </c>
      <c r="D35" s="6">
        <v>18</v>
      </c>
      <c r="E35" s="7">
        <v>7740</v>
      </c>
      <c r="F35" s="5">
        <f t="shared" si="2"/>
        <v>5</v>
      </c>
      <c r="G35" s="8" t="str">
        <f t="shared" ca="1" si="3"/>
        <v>VS</v>
      </c>
      <c r="H35" s="9">
        <f t="shared" ca="1" si="3"/>
        <v>482739</v>
      </c>
      <c r="I35" s="8" t="str">
        <f t="shared" ca="1" si="3"/>
        <v>Charles Pache</v>
      </c>
      <c r="J35" s="8" t="str">
        <f t="shared" ca="1" si="3"/>
        <v>Sion</v>
      </c>
      <c r="K35" s="13"/>
    </row>
    <row r="36" spans="1:11" x14ac:dyDescent="0.2">
      <c r="A36" s="5" t="s">
        <v>32</v>
      </c>
      <c r="B36" s="5" t="s">
        <v>11</v>
      </c>
      <c r="C36" s="5" t="s">
        <v>5</v>
      </c>
      <c r="D36" s="5">
        <v>2</v>
      </c>
      <c r="E36" s="8">
        <v>980</v>
      </c>
      <c r="F36" s="5">
        <f t="shared" si="2"/>
        <v>5</v>
      </c>
      <c r="G36" s="8" t="str">
        <f t="shared" ca="1" si="3"/>
        <v>VS</v>
      </c>
      <c r="H36" s="9">
        <f t="shared" ca="1" si="3"/>
        <v>482739</v>
      </c>
      <c r="I36" s="8" t="str">
        <f t="shared" ca="1" si="3"/>
        <v>Charles Pache</v>
      </c>
      <c r="J36" s="8" t="str">
        <f t="shared" ca="1" si="3"/>
        <v>Sion</v>
      </c>
      <c r="K36" s="13"/>
    </row>
    <row r="37" spans="1:11" x14ac:dyDescent="0.2">
      <c r="A37" s="5" t="s">
        <v>32</v>
      </c>
      <c r="B37" s="5" t="s">
        <v>11</v>
      </c>
      <c r="C37" s="5" t="s">
        <v>6</v>
      </c>
      <c r="D37" s="5">
        <v>28</v>
      </c>
      <c r="E37" s="8">
        <v>13720</v>
      </c>
      <c r="F37" s="5">
        <f t="shared" si="2"/>
        <v>5</v>
      </c>
      <c r="G37" s="8" t="str">
        <f t="shared" ca="1" si="3"/>
        <v>VS</v>
      </c>
      <c r="H37" s="9">
        <f t="shared" ca="1" si="3"/>
        <v>482739</v>
      </c>
      <c r="I37" s="8" t="str">
        <f t="shared" ca="1" si="3"/>
        <v>Charles Pache</v>
      </c>
      <c r="J37" s="8" t="str">
        <f t="shared" ca="1" si="3"/>
        <v>Sion</v>
      </c>
      <c r="K37" s="13"/>
    </row>
    <row r="38" spans="1:11" x14ac:dyDescent="0.2">
      <c r="A38" s="5" t="s">
        <v>34</v>
      </c>
      <c r="B38" s="5" t="s">
        <v>10</v>
      </c>
      <c r="C38" s="6" t="s">
        <v>4</v>
      </c>
      <c r="D38" s="6">
        <v>19</v>
      </c>
      <c r="E38" s="7">
        <v>18430</v>
      </c>
      <c r="F38" s="5">
        <f t="shared" ref="F38:F55" si="4">MATCH(A38,Vendeurs_vendeur,0)</f>
        <v>7</v>
      </c>
      <c r="G38" s="8" t="str">
        <f t="shared" ref="G38:J38" ca="1" si="5">OFFSET(Vendeurs_offset,$F38,COLUMN()-6)</f>
        <v>VD</v>
      </c>
      <c r="H38" s="9">
        <f t="shared" ca="1" si="5"/>
        <v>178294</v>
      </c>
      <c r="I38" s="8" t="str">
        <f t="shared" ca="1" si="5"/>
        <v>Anne Marchand</v>
      </c>
      <c r="J38" s="8" t="str">
        <f t="shared" ca="1" si="5"/>
        <v>Moudon</v>
      </c>
      <c r="K38" s="13"/>
    </row>
    <row r="39" spans="1:11" x14ac:dyDescent="0.2">
      <c r="A39" s="5" t="s">
        <v>34</v>
      </c>
      <c r="B39" s="5" t="s">
        <v>10</v>
      </c>
      <c r="C39" s="5" t="s">
        <v>5</v>
      </c>
      <c r="D39" s="5">
        <v>8</v>
      </c>
      <c r="E39" s="8">
        <v>6800</v>
      </c>
      <c r="F39" s="5">
        <f t="shared" si="4"/>
        <v>7</v>
      </c>
      <c r="G39" s="8" t="str">
        <f t="shared" ca="1" si="3"/>
        <v>VD</v>
      </c>
      <c r="H39" s="9">
        <f t="shared" ca="1" si="3"/>
        <v>178294</v>
      </c>
      <c r="I39" s="8" t="str">
        <f t="shared" ca="1" si="3"/>
        <v>Anne Marchand</v>
      </c>
      <c r="J39" s="8" t="str">
        <f t="shared" ca="1" si="3"/>
        <v>Moudon</v>
      </c>
      <c r="K39" s="13"/>
    </row>
    <row r="40" spans="1:11" x14ac:dyDescent="0.2">
      <c r="A40" s="5" t="s">
        <v>34</v>
      </c>
      <c r="B40" s="5" t="s">
        <v>10</v>
      </c>
      <c r="C40" s="5" t="s">
        <v>6</v>
      </c>
      <c r="D40" s="5">
        <v>17</v>
      </c>
      <c r="E40" s="8">
        <v>16830</v>
      </c>
      <c r="F40" s="5">
        <f t="shared" si="4"/>
        <v>7</v>
      </c>
      <c r="G40" s="8" t="str">
        <f t="shared" ref="G40:J55" ca="1" si="6">OFFSET(Vendeurs_offset,$F40,COLUMN()-6)</f>
        <v>VD</v>
      </c>
      <c r="H40" s="9">
        <f t="shared" ca="1" si="6"/>
        <v>178294</v>
      </c>
      <c r="I40" s="8" t="str">
        <f t="shared" ca="1" si="6"/>
        <v>Anne Marchand</v>
      </c>
      <c r="J40" s="8" t="str">
        <f t="shared" ca="1" si="6"/>
        <v>Moudon</v>
      </c>
      <c r="K40" s="13"/>
    </row>
    <row r="41" spans="1:11" x14ac:dyDescent="0.2">
      <c r="A41" s="5" t="s">
        <v>34</v>
      </c>
      <c r="B41" s="5" t="s">
        <v>11</v>
      </c>
      <c r="C41" s="6" t="s">
        <v>4</v>
      </c>
      <c r="D41" s="6">
        <v>39</v>
      </c>
      <c r="E41" s="7">
        <v>19110</v>
      </c>
      <c r="F41" s="5">
        <f t="shared" si="4"/>
        <v>7</v>
      </c>
      <c r="G41" s="8" t="str">
        <f t="shared" ca="1" si="6"/>
        <v>VD</v>
      </c>
      <c r="H41" s="9">
        <f t="shared" ca="1" si="6"/>
        <v>178294</v>
      </c>
      <c r="I41" s="8" t="str">
        <f t="shared" ca="1" si="6"/>
        <v>Anne Marchand</v>
      </c>
      <c r="J41" s="8" t="str">
        <f t="shared" ca="1" si="6"/>
        <v>Moudon</v>
      </c>
      <c r="K41" s="13"/>
    </row>
    <row r="42" spans="1:11" x14ac:dyDescent="0.2">
      <c r="A42" s="5" t="s">
        <v>34</v>
      </c>
      <c r="B42" s="5" t="s">
        <v>11</v>
      </c>
      <c r="C42" s="5" t="s">
        <v>5</v>
      </c>
      <c r="D42" s="5">
        <v>12</v>
      </c>
      <c r="E42" s="8">
        <v>5160</v>
      </c>
      <c r="F42" s="5">
        <f t="shared" si="4"/>
        <v>7</v>
      </c>
      <c r="G42" s="8" t="str">
        <f t="shared" ca="1" si="6"/>
        <v>VD</v>
      </c>
      <c r="H42" s="9">
        <f t="shared" ca="1" si="6"/>
        <v>178294</v>
      </c>
      <c r="I42" s="8" t="str">
        <f t="shared" ca="1" si="6"/>
        <v>Anne Marchand</v>
      </c>
      <c r="J42" s="8" t="str">
        <f t="shared" ca="1" si="6"/>
        <v>Moudon</v>
      </c>
      <c r="K42" s="13"/>
    </row>
    <row r="43" spans="1:11" x14ac:dyDescent="0.2">
      <c r="A43" s="5" t="s">
        <v>34</v>
      </c>
      <c r="B43" s="5" t="s">
        <v>11</v>
      </c>
      <c r="C43" s="5" t="s">
        <v>6</v>
      </c>
      <c r="D43" s="5">
        <v>28</v>
      </c>
      <c r="E43" s="8">
        <v>13580</v>
      </c>
      <c r="F43" s="5">
        <f t="shared" si="4"/>
        <v>7</v>
      </c>
      <c r="G43" s="8" t="str">
        <f t="shared" ca="1" si="6"/>
        <v>VD</v>
      </c>
      <c r="H43" s="9">
        <f t="shared" ca="1" si="6"/>
        <v>178294</v>
      </c>
      <c r="I43" s="8" t="str">
        <f t="shared" ca="1" si="6"/>
        <v>Anne Marchand</v>
      </c>
      <c r="J43" s="8" t="str">
        <f t="shared" ca="1" si="6"/>
        <v>Moudon</v>
      </c>
      <c r="K43" s="13"/>
    </row>
    <row r="44" spans="1:11" x14ac:dyDescent="0.2">
      <c r="A44" s="5" t="s">
        <v>36</v>
      </c>
      <c r="B44" s="5" t="s">
        <v>10</v>
      </c>
      <c r="C44" s="6" t="s">
        <v>4</v>
      </c>
      <c r="D44" s="6">
        <v>17</v>
      </c>
      <c r="E44" s="7">
        <v>16660</v>
      </c>
      <c r="F44" s="5">
        <f t="shared" si="4"/>
        <v>9</v>
      </c>
      <c r="G44" s="8" t="str">
        <f t="shared" ca="1" si="6"/>
        <v>FR</v>
      </c>
      <c r="H44" s="9">
        <f t="shared" ca="1" si="6"/>
        <v>712321</v>
      </c>
      <c r="I44" s="8" t="str">
        <f t="shared" ca="1" si="6"/>
        <v>Bernard Lambelet</v>
      </c>
      <c r="J44" s="8" t="str">
        <f t="shared" ca="1" si="6"/>
        <v>Fribourg</v>
      </c>
      <c r="K44" s="13"/>
    </row>
    <row r="45" spans="1:11" x14ac:dyDescent="0.2">
      <c r="A45" s="5" t="s">
        <v>36</v>
      </c>
      <c r="B45" s="5" t="s">
        <v>10</v>
      </c>
      <c r="C45" s="5" t="s">
        <v>5</v>
      </c>
      <c r="D45" s="5">
        <v>14</v>
      </c>
      <c r="E45" s="8">
        <v>12740</v>
      </c>
      <c r="F45" s="5">
        <f t="shared" si="4"/>
        <v>9</v>
      </c>
      <c r="G45" s="8" t="str">
        <f t="shared" ca="1" si="6"/>
        <v>FR</v>
      </c>
      <c r="H45" s="9">
        <f t="shared" ca="1" si="6"/>
        <v>712321</v>
      </c>
      <c r="I45" s="8" t="str">
        <f t="shared" ca="1" si="6"/>
        <v>Bernard Lambelet</v>
      </c>
      <c r="J45" s="8" t="str">
        <f t="shared" ca="1" si="6"/>
        <v>Fribourg</v>
      </c>
      <c r="K45" s="13"/>
    </row>
    <row r="46" spans="1:11" x14ac:dyDescent="0.2">
      <c r="A46" s="5" t="s">
        <v>36</v>
      </c>
      <c r="B46" s="5" t="s">
        <v>10</v>
      </c>
      <c r="C46" s="5" t="s">
        <v>6</v>
      </c>
      <c r="D46" s="5">
        <v>41</v>
      </c>
      <c r="E46" s="8">
        <v>40590</v>
      </c>
      <c r="F46" s="5">
        <f t="shared" si="4"/>
        <v>9</v>
      </c>
      <c r="G46" s="8" t="str">
        <f t="shared" ca="1" si="6"/>
        <v>FR</v>
      </c>
      <c r="H46" s="9">
        <f t="shared" ca="1" si="6"/>
        <v>712321</v>
      </c>
      <c r="I46" s="8" t="str">
        <f t="shared" ca="1" si="6"/>
        <v>Bernard Lambelet</v>
      </c>
      <c r="J46" s="8" t="str">
        <f t="shared" ca="1" si="6"/>
        <v>Fribourg</v>
      </c>
      <c r="K46" s="13"/>
    </row>
    <row r="47" spans="1:11" x14ac:dyDescent="0.2">
      <c r="A47" s="5" t="s">
        <v>36</v>
      </c>
      <c r="B47" s="5" t="s">
        <v>11</v>
      </c>
      <c r="C47" s="6" t="s">
        <v>4</v>
      </c>
      <c r="D47" s="6">
        <v>49</v>
      </c>
      <c r="E47" s="7">
        <v>22540</v>
      </c>
      <c r="F47" s="5">
        <f t="shared" si="4"/>
        <v>9</v>
      </c>
      <c r="G47" s="8" t="str">
        <f t="shared" ca="1" si="6"/>
        <v>FR</v>
      </c>
      <c r="H47" s="9">
        <f t="shared" ca="1" si="6"/>
        <v>712321</v>
      </c>
      <c r="I47" s="8" t="str">
        <f t="shared" ca="1" si="6"/>
        <v>Bernard Lambelet</v>
      </c>
      <c r="J47" s="8" t="str">
        <f t="shared" ca="1" si="6"/>
        <v>Fribourg</v>
      </c>
      <c r="K47" s="13"/>
    </row>
    <row r="48" spans="1:11" x14ac:dyDescent="0.2">
      <c r="A48" s="5" t="s">
        <v>36</v>
      </c>
      <c r="B48" s="5" t="s">
        <v>11</v>
      </c>
      <c r="C48" s="5" t="s">
        <v>5</v>
      </c>
      <c r="D48" s="5">
        <v>32</v>
      </c>
      <c r="E48" s="8">
        <v>15040</v>
      </c>
      <c r="F48" s="5">
        <f t="shared" si="4"/>
        <v>9</v>
      </c>
      <c r="G48" s="8" t="str">
        <f t="shared" ca="1" si="6"/>
        <v>FR</v>
      </c>
      <c r="H48" s="9">
        <f t="shared" ca="1" si="6"/>
        <v>712321</v>
      </c>
      <c r="I48" s="8" t="str">
        <f t="shared" ca="1" si="6"/>
        <v>Bernard Lambelet</v>
      </c>
      <c r="J48" s="8" t="str">
        <f t="shared" ca="1" si="6"/>
        <v>Fribourg</v>
      </c>
      <c r="K48" s="13"/>
    </row>
    <row r="49" spans="1:11" x14ac:dyDescent="0.2">
      <c r="A49" s="5" t="s">
        <v>36</v>
      </c>
      <c r="B49" s="5" t="s">
        <v>11</v>
      </c>
      <c r="C49" s="5" t="s">
        <v>6</v>
      </c>
      <c r="D49" s="5">
        <v>42</v>
      </c>
      <c r="E49" s="8">
        <v>19950</v>
      </c>
      <c r="F49" s="5">
        <f t="shared" si="4"/>
        <v>9</v>
      </c>
      <c r="G49" s="8" t="str">
        <f t="shared" ca="1" si="6"/>
        <v>FR</v>
      </c>
      <c r="H49" s="9">
        <f t="shared" ca="1" si="6"/>
        <v>712321</v>
      </c>
      <c r="I49" s="8" t="str">
        <f t="shared" ca="1" si="6"/>
        <v>Bernard Lambelet</v>
      </c>
      <c r="J49" s="8" t="str">
        <f t="shared" ca="1" si="6"/>
        <v>Fribourg</v>
      </c>
      <c r="K49" s="13"/>
    </row>
    <row r="50" spans="1:11" x14ac:dyDescent="0.2">
      <c r="A50" s="5" t="s">
        <v>35</v>
      </c>
      <c r="B50" s="5" t="s">
        <v>10</v>
      </c>
      <c r="C50" s="6" t="s">
        <v>4</v>
      </c>
      <c r="D50" s="6">
        <v>5</v>
      </c>
      <c r="E50" s="7">
        <v>4350</v>
      </c>
      <c r="F50" s="5">
        <f t="shared" si="4"/>
        <v>8</v>
      </c>
      <c r="G50" s="8" t="str">
        <f t="shared" ca="1" si="6"/>
        <v>VS</v>
      </c>
      <c r="H50" s="9">
        <f t="shared" ca="1" si="6"/>
        <v>411839</v>
      </c>
      <c r="I50" s="8" t="str">
        <f t="shared" ca="1" si="6"/>
        <v>Charles Pache</v>
      </c>
      <c r="J50" s="8" t="str">
        <f t="shared" ca="1" si="6"/>
        <v>Martigny</v>
      </c>
      <c r="K50" s="13"/>
    </row>
    <row r="51" spans="1:11" x14ac:dyDescent="0.2">
      <c r="A51" s="5" t="s">
        <v>35</v>
      </c>
      <c r="B51" s="5" t="s">
        <v>10</v>
      </c>
      <c r="C51" s="5" t="s">
        <v>5</v>
      </c>
      <c r="D51" s="5">
        <v>13</v>
      </c>
      <c r="E51" s="8">
        <v>11310</v>
      </c>
      <c r="F51" s="5">
        <f t="shared" si="4"/>
        <v>8</v>
      </c>
      <c r="G51" s="8" t="str">
        <f t="shared" ca="1" si="6"/>
        <v>VS</v>
      </c>
      <c r="H51" s="9">
        <f t="shared" ca="1" si="6"/>
        <v>411839</v>
      </c>
      <c r="I51" s="8" t="str">
        <f t="shared" ca="1" si="6"/>
        <v>Charles Pache</v>
      </c>
      <c r="J51" s="8" t="str">
        <f t="shared" ca="1" si="6"/>
        <v>Martigny</v>
      </c>
      <c r="K51" s="13"/>
    </row>
    <row r="52" spans="1:11" x14ac:dyDescent="0.2">
      <c r="A52" s="5" t="s">
        <v>35</v>
      </c>
      <c r="B52" s="5" t="s">
        <v>10</v>
      </c>
      <c r="C52" s="5" t="s">
        <v>6</v>
      </c>
      <c r="D52" s="5">
        <v>47</v>
      </c>
      <c r="E52" s="8">
        <v>45590</v>
      </c>
      <c r="F52" s="5">
        <f t="shared" si="4"/>
        <v>8</v>
      </c>
      <c r="G52" s="8" t="str">
        <f t="shared" ca="1" si="6"/>
        <v>VS</v>
      </c>
      <c r="H52" s="9">
        <f t="shared" ca="1" si="6"/>
        <v>411839</v>
      </c>
      <c r="I52" s="8" t="str">
        <f t="shared" ca="1" si="6"/>
        <v>Charles Pache</v>
      </c>
      <c r="J52" s="8" t="str">
        <f t="shared" ca="1" si="6"/>
        <v>Martigny</v>
      </c>
      <c r="K52" s="13"/>
    </row>
    <row r="53" spans="1:11" x14ac:dyDescent="0.2">
      <c r="A53" s="5" t="s">
        <v>35</v>
      </c>
      <c r="B53" s="5" t="s">
        <v>11</v>
      </c>
      <c r="C53" s="6" t="s">
        <v>4</v>
      </c>
      <c r="D53" s="6">
        <v>50</v>
      </c>
      <c r="E53" s="7">
        <v>21750</v>
      </c>
      <c r="F53" s="5">
        <f t="shared" si="4"/>
        <v>8</v>
      </c>
      <c r="G53" s="8" t="str">
        <f t="shared" ca="1" si="6"/>
        <v>VS</v>
      </c>
      <c r="H53" s="9">
        <f t="shared" ca="1" si="6"/>
        <v>411839</v>
      </c>
      <c r="I53" s="8" t="str">
        <f t="shared" ca="1" si="6"/>
        <v>Charles Pache</v>
      </c>
      <c r="J53" s="8" t="str">
        <f t="shared" ca="1" si="6"/>
        <v>Martigny</v>
      </c>
      <c r="K53" s="13"/>
    </row>
    <row r="54" spans="1:11" x14ac:dyDescent="0.2">
      <c r="A54" s="5" t="s">
        <v>35</v>
      </c>
      <c r="B54" s="5" t="s">
        <v>11</v>
      </c>
      <c r="C54" s="5" t="s">
        <v>5</v>
      </c>
      <c r="D54" s="5">
        <v>49</v>
      </c>
      <c r="E54" s="8">
        <v>20825</v>
      </c>
      <c r="F54" s="5">
        <f t="shared" si="4"/>
        <v>8</v>
      </c>
      <c r="G54" s="8" t="str">
        <f t="shared" ca="1" si="6"/>
        <v>VS</v>
      </c>
      <c r="H54" s="9">
        <f t="shared" ca="1" si="6"/>
        <v>411839</v>
      </c>
      <c r="I54" s="8" t="str">
        <f t="shared" ca="1" si="6"/>
        <v>Charles Pache</v>
      </c>
      <c r="J54" s="8" t="str">
        <f t="shared" ca="1" si="6"/>
        <v>Martigny</v>
      </c>
      <c r="K54" s="13"/>
    </row>
    <row r="55" spans="1:11" x14ac:dyDescent="0.2">
      <c r="A55" s="5" t="s">
        <v>35</v>
      </c>
      <c r="B55" s="5" t="s">
        <v>11</v>
      </c>
      <c r="C55" s="5" t="s">
        <v>6</v>
      </c>
      <c r="D55" s="5">
        <v>48</v>
      </c>
      <c r="E55" s="8">
        <v>22320</v>
      </c>
      <c r="F55" s="5">
        <f t="shared" si="4"/>
        <v>8</v>
      </c>
      <c r="G55" s="8" t="str">
        <f t="shared" ca="1" si="6"/>
        <v>VS</v>
      </c>
      <c r="H55" s="9">
        <f t="shared" ca="1" si="6"/>
        <v>411839</v>
      </c>
      <c r="I55" s="8" t="str">
        <f t="shared" ca="1" si="6"/>
        <v>Charles Pache</v>
      </c>
      <c r="J55" s="8" t="str">
        <f t="shared" ca="1" si="6"/>
        <v>Martigny</v>
      </c>
      <c r="K55" s="13"/>
    </row>
  </sheetData>
  <phoneticPr fontId="1" type="noConversion"/>
  <pageMargins left="0.75" right="0.75" top="1" bottom="1" header="0.5" footer="0.5"/>
  <pageSetup paperSize="9" orientation="portrait" horizontalDpi="360" verticalDpi="36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showGridLines="0" workbookViewId="0">
      <selection activeCell="A9" sqref="A9"/>
    </sheetView>
  </sheetViews>
  <sheetFormatPr defaultRowHeight="12.75" x14ac:dyDescent="0.2"/>
  <cols>
    <col min="1" max="1" width="7" bestFit="1" customWidth="1"/>
    <col min="2" max="2" width="5.7109375" bestFit="1" customWidth="1"/>
    <col min="3" max="3" width="7.140625" bestFit="1" customWidth="1"/>
    <col min="4" max="4" width="13.28515625" bestFit="1" customWidth="1"/>
    <col min="5" max="5" width="7.85546875" bestFit="1" customWidth="1"/>
  </cols>
  <sheetData>
    <row r="1" spans="1:5" x14ac:dyDescent="0.2">
      <c r="A1" s="4" t="s">
        <v>2</v>
      </c>
      <c r="B1" s="4" t="s">
        <v>13</v>
      </c>
      <c r="C1" s="4" t="s">
        <v>14</v>
      </c>
      <c r="D1" s="4" t="s">
        <v>15</v>
      </c>
      <c r="E1" s="4" t="s">
        <v>16</v>
      </c>
    </row>
    <row r="2" spans="1:5" x14ac:dyDescent="0.2">
      <c r="A2" s="5" t="s">
        <v>7</v>
      </c>
      <c r="B2" s="8" t="s">
        <v>17</v>
      </c>
      <c r="C2" s="9">
        <v>118048</v>
      </c>
      <c r="D2" s="8" t="s">
        <v>18</v>
      </c>
      <c r="E2" s="8" t="s">
        <v>19</v>
      </c>
    </row>
    <row r="3" spans="1:5" x14ac:dyDescent="0.2">
      <c r="A3" s="5" t="s">
        <v>9</v>
      </c>
      <c r="B3" s="8" t="s">
        <v>20</v>
      </c>
      <c r="C3" s="9">
        <v>428989</v>
      </c>
      <c r="D3" s="8" t="s">
        <v>21</v>
      </c>
      <c r="E3" s="8" t="s">
        <v>22</v>
      </c>
    </row>
    <row r="4" spans="1:5" x14ac:dyDescent="0.2">
      <c r="A4" s="5" t="s">
        <v>8</v>
      </c>
      <c r="B4" s="8" t="s">
        <v>23</v>
      </c>
      <c r="C4" s="9">
        <v>712321</v>
      </c>
      <c r="D4" s="8" t="s">
        <v>24</v>
      </c>
      <c r="E4" s="8" t="s">
        <v>25</v>
      </c>
    </row>
    <row r="5" spans="1:5" x14ac:dyDescent="0.2">
      <c r="A5" s="5" t="s">
        <v>31</v>
      </c>
      <c r="B5" s="8" t="s">
        <v>17</v>
      </c>
      <c r="C5" s="9">
        <v>193019</v>
      </c>
      <c r="D5" s="8" t="s">
        <v>18</v>
      </c>
      <c r="E5" s="8" t="s">
        <v>19</v>
      </c>
    </row>
    <row r="6" spans="1:5" x14ac:dyDescent="0.2">
      <c r="A6" s="5" t="s">
        <v>32</v>
      </c>
      <c r="B6" s="8" t="s">
        <v>20</v>
      </c>
      <c r="C6" s="9">
        <v>482739</v>
      </c>
      <c r="D6" s="8" t="s">
        <v>21</v>
      </c>
      <c r="E6" s="8" t="s">
        <v>38</v>
      </c>
    </row>
    <row r="7" spans="1:5" x14ac:dyDescent="0.2">
      <c r="A7" s="5" t="s">
        <v>33</v>
      </c>
      <c r="B7" s="8" t="s">
        <v>23</v>
      </c>
      <c r="C7" s="9">
        <v>792837</v>
      </c>
      <c r="D7" s="8" t="s">
        <v>24</v>
      </c>
      <c r="E7" s="8" t="s">
        <v>39</v>
      </c>
    </row>
    <row r="8" spans="1:5" x14ac:dyDescent="0.2">
      <c r="A8" s="5" t="s">
        <v>34</v>
      </c>
      <c r="B8" s="8" t="s">
        <v>17</v>
      </c>
      <c r="C8" s="9">
        <v>178294</v>
      </c>
      <c r="D8" s="8" t="s">
        <v>18</v>
      </c>
      <c r="E8" s="8" t="s">
        <v>37</v>
      </c>
    </row>
    <row r="9" spans="1:5" x14ac:dyDescent="0.2">
      <c r="A9" s="5" t="s">
        <v>35</v>
      </c>
      <c r="B9" s="8" t="s">
        <v>20</v>
      </c>
      <c r="C9" s="9">
        <v>411839</v>
      </c>
      <c r="D9" s="8" t="s">
        <v>21</v>
      </c>
      <c r="E9" s="8" t="s">
        <v>40</v>
      </c>
    </row>
    <row r="10" spans="1:5" x14ac:dyDescent="0.2">
      <c r="A10" s="5" t="s">
        <v>36</v>
      </c>
      <c r="B10" s="8" t="s">
        <v>23</v>
      </c>
      <c r="C10" s="9">
        <v>712321</v>
      </c>
      <c r="D10" s="8" t="s">
        <v>24</v>
      </c>
      <c r="E10" s="8" t="s">
        <v>39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>
      <selection activeCell="M14" sqref="M14"/>
    </sheetView>
  </sheetViews>
  <sheetFormatPr defaultRowHeight="12.75" x14ac:dyDescent="0.2"/>
  <cols>
    <col min="2" max="2" width="2.7109375" customWidth="1"/>
    <col min="3" max="3" width="12.85546875" customWidth="1"/>
    <col min="4" max="4" width="8.42578125" customWidth="1"/>
    <col min="5" max="5" width="7.5703125" bestFit="1" customWidth="1"/>
    <col min="6" max="6" width="10.5703125" bestFit="1" customWidth="1"/>
    <col min="7" max="7" width="2.7109375" customWidth="1"/>
    <col min="8" max="8" width="48.7109375" customWidth="1"/>
    <col min="9" max="9" width="2.7109375" customWidth="1"/>
  </cols>
  <sheetData>
    <row r="1" spans="2:9" ht="5.25" customHeight="1" x14ac:dyDescent="0.2"/>
    <row r="2" spans="2:9" ht="13.5" customHeight="1" x14ac:dyDescent="0.2"/>
    <row r="3" spans="2:9" ht="43.5" customHeight="1" x14ac:dyDescent="0.2">
      <c r="B3" s="15"/>
      <c r="C3" s="15"/>
      <c r="D3" s="15"/>
      <c r="E3" s="15"/>
      <c r="F3" s="15"/>
      <c r="G3" s="15"/>
      <c r="H3" s="15"/>
      <c r="I3" s="15"/>
    </row>
    <row r="4" spans="2:9" x14ac:dyDescent="0.2">
      <c r="B4" s="15"/>
      <c r="C4" s="10" t="s">
        <v>29</v>
      </c>
      <c r="D4" s="10" t="s">
        <v>30</v>
      </c>
      <c r="G4" s="15"/>
      <c r="H4" s="15"/>
      <c r="I4" s="15"/>
    </row>
    <row r="5" spans="2:9" x14ac:dyDescent="0.2">
      <c r="B5" s="15"/>
      <c r="C5" s="10" t="s">
        <v>27</v>
      </c>
      <c r="D5" t="s">
        <v>10</v>
      </c>
      <c r="E5" t="s">
        <v>11</v>
      </c>
      <c r="F5" t="s">
        <v>28</v>
      </c>
      <c r="G5" s="15"/>
      <c r="H5" s="15"/>
      <c r="I5" s="15"/>
    </row>
    <row r="6" spans="2:9" x14ac:dyDescent="0.2">
      <c r="B6" s="15"/>
      <c r="C6" s="11" t="s">
        <v>23</v>
      </c>
      <c r="D6" s="14">
        <v>136120</v>
      </c>
      <c r="E6" s="14">
        <v>114160</v>
      </c>
      <c r="F6" s="14">
        <v>250280</v>
      </c>
      <c r="G6" s="15"/>
      <c r="H6" s="15"/>
      <c r="I6" s="15"/>
    </row>
    <row r="7" spans="2:9" x14ac:dyDescent="0.2">
      <c r="B7" s="15"/>
      <c r="C7" s="12" t="s">
        <v>8</v>
      </c>
      <c r="D7" s="14">
        <v>43200</v>
      </c>
      <c r="E7" s="14">
        <v>20900</v>
      </c>
      <c r="F7" s="14">
        <v>64100</v>
      </c>
      <c r="G7" s="15"/>
      <c r="H7" s="15"/>
      <c r="I7" s="15"/>
    </row>
    <row r="8" spans="2:9" x14ac:dyDescent="0.2">
      <c r="B8" s="15"/>
      <c r="C8" s="12" t="s">
        <v>33</v>
      </c>
      <c r="D8" s="14">
        <v>22930</v>
      </c>
      <c r="E8" s="14">
        <v>35730</v>
      </c>
      <c r="F8" s="14">
        <v>58660</v>
      </c>
      <c r="G8" s="15"/>
      <c r="H8" s="15"/>
      <c r="I8" s="15"/>
    </row>
    <row r="9" spans="2:9" x14ac:dyDescent="0.2">
      <c r="B9" s="15"/>
      <c r="C9" s="12" t="s">
        <v>36</v>
      </c>
      <c r="D9" s="14">
        <v>69990</v>
      </c>
      <c r="E9" s="14">
        <v>57530</v>
      </c>
      <c r="F9" s="14">
        <v>127520</v>
      </c>
      <c r="G9" s="15"/>
      <c r="H9" s="15"/>
      <c r="I9" s="15"/>
    </row>
    <row r="10" spans="2:9" x14ac:dyDescent="0.2">
      <c r="B10" s="15"/>
      <c r="C10" s="11" t="s">
        <v>17</v>
      </c>
      <c r="D10" s="14">
        <v>169560</v>
      </c>
      <c r="E10" s="14">
        <v>126175</v>
      </c>
      <c r="F10" s="14">
        <v>295735</v>
      </c>
      <c r="G10" s="15"/>
      <c r="H10" s="15"/>
      <c r="I10" s="15"/>
    </row>
    <row r="11" spans="2:9" x14ac:dyDescent="0.2">
      <c r="B11" s="15"/>
      <c r="C11" s="12" t="s">
        <v>31</v>
      </c>
      <c r="D11" s="14">
        <v>86920</v>
      </c>
      <c r="E11" s="14">
        <v>57240</v>
      </c>
      <c r="F11" s="14">
        <v>144160</v>
      </c>
      <c r="G11" s="15"/>
      <c r="H11" s="15"/>
      <c r="I11" s="15"/>
    </row>
    <row r="12" spans="2:9" x14ac:dyDescent="0.2">
      <c r="B12" s="15"/>
      <c r="C12" s="12" t="s">
        <v>7</v>
      </c>
      <c r="D12" s="14">
        <v>40580</v>
      </c>
      <c r="E12" s="14">
        <v>31085</v>
      </c>
      <c r="F12" s="14">
        <v>71665</v>
      </c>
      <c r="G12" s="15"/>
      <c r="H12" s="15"/>
      <c r="I12" s="15"/>
    </row>
    <row r="13" spans="2:9" x14ac:dyDescent="0.2">
      <c r="B13" s="15"/>
      <c r="C13" s="12" t="s">
        <v>34</v>
      </c>
      <c r="D13" s="14">
        <v>42060</v>
      </c>
      <c r="E13" s="14">
        <v>37850</v>
      </c>
      <c r="F13" s="14">
        <v>79910</v>
      </c>
      <c r="G13" s="15"/>
      <c r="H13" s="15"/>
      <c r="I13" s="15"/>
    </row>
    <row r="14" spans="2:9" x14ac:dyDescent="0.2">
      <c r="B14" s="15"/>
      <c r="C14" s="11" t="s">
        <v>20</v>
      </c>
      <c r="D14" s="14">
        <v>214670</v>
      </c>
      <c r="E14" s="14">
        <v>136330</v>
      </c>
      <c r="F14" s="14">
        <v>351000</v>
      </c>
      <c r="G14" s="15"/>
      <c r="H14" s="15"/>
      <c r="I14" s="15"/>
    </row>
    <row r="15" spans="2:9" x14ac:dyDescent="0.2">
      <c r="B15" s="15"/>
      <c r="C15" s="12" t="s">
        <v>9</v>
      </c>
      <c r="D15" s="14">
        <v>102740</v>
      </c>
      <c r="E15" s="14">
        <v>48995</v>
      </c>
      <c r="F15" s="14">
        <v>151735</v>
      </c>
      <c r="G15" s="15"/>
      <c r="H15" s="15"/>
      <c r="I15" s="15"/>
    </row>
    <row r="16" spans="2:9" x14ac:dyDescent="0.2">
      <c r="B16" s="15"/>
      <c r="C16" s="12" t="s">
        <v>32</v>
      </c>
      <c r="D16" s="14">
        <v>50680</v>
      </c>
      <c r="E16" s="14">
        <v>22440</v>
      </c>
      <c r="F16" s="14">
        <v>73120</v>
      </c>
      <c r="G16" s="15"/>
      <c r="H16" s="15"/>
      <c r="I16" s="15"/>
    </row>
    <row r="17" spans="2:9" x14ac:dyDescent="0.2">
      <c r="B17" s="15"/>
      <c r="C17" s="12" t="s">
        <v>35</v>
      </c>
      <c r="D17" s="14">
        <v>61250</v>
      </c>
      <c r="E17" s="14">
        <v>64895</v>
      </c>
      <c r="F17" s="14">
        <v>126145</v>
      </c>
      <c r="G17" s="15"/>
      <c r="H17" s="15"/>
      <c r="I17" s="15"/>
    </row>
    <row r="18" spans="2:9" x14ac:dyDescent="0.2">
      <c r="B18" s="15"/>
      <c r="C18" s="11" t="s">
        <v>28</v>
      </c>
      <c r="D18" s="14">
        <v>520350</v>
      </c>
      <c r="E18" s="14">
        <v>376665</v>
      </c>
      <c r="F18" s="14">
        <v>897015</v>
      </c>
      <c r="G18" s="15"/>
      <c r="H18" s="15"/>
      <c r="I18" s="15"/>
    </row>
    <row r="19" spans="2:9" ht="44.25" customHeight="1" x14ac:dyDescent="0.2">
      <c r="B19" s="15"/>
      <c r="C19" s="15"/>
      <c r="D19" s="15"/>
      <c r="E19" s="15"/>
      <c r="F19" s="15"/>
      <c r="G19" s="15"/>
      <c r="H19" s="15"/>
      <c r="I19" s="15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Ventes</vt:lpstr>
      <vt:lpstr>Vendeurs</vt:lpstr>
      <vt:lpstr>Pivot</vt:lpstr>
      <vt:lpstr>Vendeurs_offset</vt:lpstr>
      <vt:lpstr>Vendeurs_vendeur</vt:lpstr>
    </vt:vector>
  </TitlesOfParts>
  <Company>Tmanco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Lazazzera</dc:creator>
  <cp:lastModifiedBy>Toni Lazazzera</cp:lastModifiedBy>
  <dcterms:created xsi:type="dcterms:W3CDTF">2008-10-15T06:16:13Z</dcterms:created>
  <dcterms:modified xsi:type="dcterms:W3CDTF">2017-03-07T16:07:48Z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aa9b7fc6-6996-41da-9add-4417f6d0b14c</vt:lpwstr>
  </property>
</Properties>
</file>